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5">'Лист6'!$A$1:$J$30</definedName>
  </definedNames>
  <calcPr fullCalcOnLoad="1"/>
</workbook>
</file>

<file path=xl/sharedStrings.xml><?xml version="1.0" encoding="utf-8"?>
<sst xmlns="http://schemas.openxmlformats.org/spreadsheetml/2006/main" count="306" uniqueCount="87">
  <si>
    <t>Вид продукции</t>
  </si>
  <si>
    <t>Единица</t>
  </si>
  <si>
    <t>измерения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</si>
  <si>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</si>
  <si>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</si>
  <si>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</si>
  <si>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</si>
  <si>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</si>
  <si>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</si>
  <si>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</si>
  <si>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</si>
  <si>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</si>
  <si>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</si>
  <si>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</si>
  <si>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</si>
  <si>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 Производство основных видов продукции</t>
  </si>
  <si>
    <t xml:space="preserve">                    Сельхозпредприятия (крупные, средние, малые, подсобные)</t>
  </si>
  <si>
    <t xml:space="preserve">                                  прогноз</t>
  </si>
  <si>
    <t xml:space="preserve">                        отчет</t>
  </si>
  <si>
    <t>в том числе:</t>
  </si>
  <si>
    <t xml:space="preserve">крупных и средних </t>
  </si>
  <si>
    <t>малых</t>
  </si>
  <si>
    <t>Убыток убыточных предприятий - всего</t>
  </si>
  <si>
    <t xml:space="preserve">из них:    не перешедших на единый с/х налог </t>
  </si>
  <si>
    <t>прочих предприятий сельского хозяйства</t>
  </si>
  <si>
    <t>Шерсть (физический вес)</t>
  </si>
  <si>
    <t>Показатели</t>
  </si>
  <si>
    <t xml:space="preserve">                  Результаты финансовой деятельности сельхозпредприятий и сельхозорганизаций</t>
  </si>
  <si>
    <t>Прочая продукция сельского хозяйства</t>
  </si>
  <si>
    <t>Рыболовство:</t>
  </si>
  <si>
    <t>объем отгруженных товаров собственного</t>
  </si>
  <si>
    <t>производства, выполненных работ и услуг</t>
  </si>
  <si>
    <t>индекс производства</t>
  </si>
  <si>
    <t xml:space="preserve"> соответствующих лет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</si>
  <si>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</si>
  <si>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</si>
  <si>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</si>
  <si>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</si>
  <si>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</si>
  <si>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</si>
  <si>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</si>
  <si>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</si>
  <si>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</si>
  <si>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</si>
  <si>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</si>
  <si>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</si>
  <si>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 Сельское хозяйство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</si>
  <si>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</si>
  <si>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</si>
  <si>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тыс.руб. в ценах </t>
  </si>
  <si>
    <t xml:space="preserve">          Крестьянские (фермерские) хозяйства и индивидуальные предприниматели </t>
  </si>
  <si>
    <t xml:space="preserve">                                             Все категории хозяйств</t>
  </si>
  <si>
    <r>
      <t>Прибыль</t>
    </r>
    <r>
      <rPr>
        <b/>
        <sz val="9"/>
        <rFont val="Tahoma"/>
        <family val="2"/>
      </rPr>
      <t xml:space="preserve"> прибыльных предприятий - всего</t>
    </r>
  </si>
  <si>
    <t xml:space="preserve">                                   Личные подсобные хозяйства населения </t>
  </si>
  <si>
    <t>тыс. руб</t>
  </si>
  <si>
    <r>
      <t>Финансовый результат</t>
    </r>
    <r>
      <rPr>
        <b/>
        <sz val="10"/>
        <rFont val="Tahoma"/>
        <family val="2"/>
      </rPr>
      <t xml:space="preserve"> </t>
    </r>
  </si>
  <si>
    <t>Произведено (реализовано на убой) скота и птицы в живом весе</t>
  </si>
  <si>
    <t>2012 год</t>
  </si>
  <si>
    <t xml:space="preserve">    Число предприятий занятых</t>
  </si>
  <si>
    <t xml:space="preserve">    сельхозпроизводством - всего</t>
  </si>
  <si>
    <t>шт.</t>
  </si>
  <si>
    <t>2013 год</t>
  </si>
  <si>
    <t>2014 год</t>
  </si>
  <si>
    <t>2015 год</t>
  </si>
  <si>
    <t>2016 год</t>
  </si>
  <si>
    <t>х</t>
  </si>
  <si>
    <t>2017 год</t>
  </si>
  <si>
    <t>Печатать всю книгу ! Соблюдать указанные ед.измерения! После запятой - один знак!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</si>
  <si>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</si>
  <si>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</si>
  <si>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</si>
  <si>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</si>
  <si>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Калининского сельского поселения</t>
  </si>
  <si>
    <t>Глава поселения</t>
  </si>
  <si>
    <t>Исполнитель</t>
  </si>
  <si>
    <t>И.И. Сухов</t>
  </si>
  <si>
    <t>в % к 2014г.</t>
  </si>
  <si>
    <t xml:space="preserve">2015 г. </t>
  </si>
  <si>
    <t>2018 год</t>
  </si>
  <si>
    <t xml:space="preserve">2018 г. </t>
  </si>
  <si>
    <t>в % к 2012г.</t>
  </si>
  <si>
    <t xml:space="preserve">                        Прогноз развития сельского хозяйства на 2016 - 2018 годы</t>
  </si>
  <si>
    <t>в % к 2018г.</t>
  </si>
  <si>
    <t>2015 г.</t>
  </si>
  <si>
    <t xml:space="preserve">                II.   Прогноз развития сельского хозяйства, рыболовства и рыбоводства  на 2016 - 2018 годы</t>
  </si>
  <si>
    <t>в % к 2014 г.</t>
  </si>
  <si>
    <t>А.А Таймасханова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</si>
</sst>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%"/>
    <numFmt numFmtId="175" formatCode="#,##0.0&quot;р.&quot;"/>
    <numFmt numFmtId="176" formatCode="#,##0.0"/>
  </numFmts>
  <fonts count="6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sz val="11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7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i/>
      <sz val="9"/>
      <name val="Arial Cyr"/>
      <family val="0"/>
    </font>
    <font>
      <b/>
      <i/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0" fillId="0" borderId="13" xfId="0" applyFont="1" applyFill="1" applyBorder="1" applyAlignment="1">
      <alignment horizontal="left" vertical="justify"/>
    </xf>
    <xf numFmtId="0" fontId="0" fillId="0" borderId="11" xfId="0" applyFont="1" applyFill="1" applyBorder="1" applyAlignment="1">
      <alignment vertical="justify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 quotePrefix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/>
    </xf>
    <xf numFmtId="0" fontId="17" fillId="32" borderId="12" xfId="0" applyFont="1" applyFill="1" applyBorder="1" applyAlignment="1" applyProtection="1">
      <alignment horizontal="center" vertical="center" wrapText="1"/>
      <protection/>
    </xf>
    <xf numFmtId="0" fontId="19" fillId="32" borderId="12" xfId="0" applyFont="1" applyFill="1" applyBorder="1" applyAlignment="1" applyProtection="1">
      <alignment horizontal="center" vertical="center" wrapText="1"/>
      <protection/>
    </xf>
    <xf numFmtId="0" fontId="19" fillId="32" borderId="15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15" fillId="0" borderId="20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28" xfId="0" applyFont="1" applyBorder="1" applyAlignment="1">
      <alignment/>
    </xf>
    <xf numFmtId="0" fontId="25" fillId="0" borderId="28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2" xfId="0" applyFont="1" applyBorder="1" applyAlignment="1" quotePrefix="1">
      <alignment horizontal="center"/>
    </xf>
    <xf numFmtId="0" fontId="25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5" fillId="0" borderId="27" xfId="0" applyFont="1" applyBorder="1" applyAlignment="1">
      <alignment/>
    </xf>
    <xf numFmtId="0" fontId="21" fillId="0" borderId="30" xfId="0" applyFont="1" applyBorder="1" applyAlignment="1">
      <alignment/>
    </xf>
    <xf numFmtId="0" fontId="25" fillId="0" borderId="12" xfId="0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23" fillId="0" borderId="25" xfId="0" applyFont="1" applyBorder="1" applyAlignment="1">
      <alignment/>
    </xf>
    <xf numFmtId="0" fontId="18" fillId="0" borderId="21" xfId="0" applyFont="1" applyBorder="1" applyAlignment="1">
      <alignment/>
    </xf>
    <xf numFmtId="0" fontId="16" fillId="0" borderId="0" xfId="0" applyFont="1" applyAlignment="1">
      <alignment horizontal="left"/>
    </xf>
    <xf numFmtId="0" fontId="25" fillId="0" borderId="2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 quotePrefix="1">
      <alignment horizontal="center"/>
    </xf>
    <xf numFmtId="0" fontId="22" fillId="0" borderId="32" xfId="0" applyFont="1" applyBorder="1" applyAlignment="1">
      <alignment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6" fillId="32" borderId="12" xfId="0" applyFont="1" applyFill="1" applyBorder="1" applyAlignment="1" applyProtection="1">
      <alignment horizontal="left" vertical="center" wrapText="1" indent="1"/>
      <protection/>
    </xf>
    <xf numFmtId="0" fontId="23" fillId="32" borderId="12" xfId="0" applyFont="1" applyFill="1" applyBorder="1" applyAlignment="1" applyProtection="1">
      <alignment horizontal="left" vertical="center" wrapText="1" indent="1"/>
      <protection/>
    </xf>
    <xf numFmtId="0" fontId="18" fillId="32" borderId="12" xfId="0" applyFont="1" applyFill="1" applyBorder="1" applyAlignment="1" applyProtection="1">
      <alignment horizontal="left" vertical="center" wrapText="1" indent="1"/>
      <protection/>
    </xf>
    <xf numFmtId="0" fontId="18" fillId="32" borderId="12" xfId="0" applyFont="1" applyFill="1" applyBorder="1" applyAlignment="1" applyProtection="1">
      <alignment horizontal="left" vertical="center" wrapText="1" indent="2"/>
      <protection/>
    </xf>
    <xf numFmtId="0" fontId="22" fillId="32" borderId="12" xfId="0" applyFont="1" applyFill="1" applyBorder="1" applyAlignment="1" applyProtection="1">
      <alignment horizontal="left" vertical="center" wrapText="1" indent="3"/>
      <protection/>
    </xf>
    <xf numFmtId="0" fontId="18" fillId="32" borderId="12" xfId="0" applyFont="1" applyFill="1" applyBorder="1" applyAlignment="1" applyProtection="1">
      <alignment horizontal="left" vertical="center" wrapText="1" indent="3"/>
      <protection/>
    </xf>
    <xf numFmtId="0" fontId="22" fillId="0" borderId="11" xfId="0" applyFont="1" applyBorder="1" applyAlignment="1" quotePrefix="1">
      <alignment horizontal="center"/>
    </xf>
    <xf numFmtId="0" fontId="18" fillId="0" borderId="35" xfId="0" applyFont="1" applyBorder="1" applyAlignment="1">
      <alignment/>
    </xf>
    <xf numFmtId="0" fontId="22" fillId="0" borderId="15" xfId="0" applyFont="1" applyBorder="1" applyAlignment="1" quotePrefix="1">
      <alignment horizontal="center"/>
    </xf>
    <xf numFmtId="0" fontId="18" fillId="32" borderId="15" xfId="0" applyFont="1" applyFill="1" applyBorder="1" applyAlignment="1" applyProtection="1">
      <alignment horizontal="left" vertical="center" wrapText="1" indent="3"/>
      <protection/>
    </xf>
    <xf numFmtId="0" fontId="27" fillId="0" borderId="0" xfId="0" applyFont="1" applyAlignment="1">
      <alignment/>
    </xf>
    <xf numFmtId="0" fontId="23" fillId="0" borderId="12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2" xfId="0" applyFont="1" applyBorder="1" applyAlignment="1">
      <alignment/>
    </xf>
    <xf numFmtId="0" fontId="29" fillId="0" borderId="25" xfId="0" applyFont="1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6" fillId="0" borderId="36" xfId="0" applyFont="1" applyBorder="1" applyAlignment="1" quotePrefix="1">
      <alignment horizontal="center"/>
    </xf>
    <xf numFmtId="0" fontId="18" fillId="0" borderId="36" xfId="0" applyFont="1" applyBorder="1" applyAlignment="1" quotePrefix="1">
      <alignment horizontal="center"/>
    </xf>
    <xf numFmtId="0" fontId="28" fillId="0" borderId="36" xfId="0" applyFont="1" applyBorder="1" applyAlignment="1">
      <alignment/>
    </xf>
    <xf numFmtId="0" fontId="25" fillId="0" borderId="28" xfId="0" applyFont="1" applyBorder="1" applyAlignment="1" quotePrefix="1">
      <alignment horizontal="center"/>
    </xf>
    <xf numFmtId="0" fontId="25" fillId="0" borderId="0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1" fillId="0" borderId="18" xfId="0" applyFont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18" fillId="32" borderId="0" xfId="0" applyFont="1" applyFill="1" applyBorder="1" applyAlignment="1" applyProtection="1">
      <alignment horizontal="left" vertical="center" wrapText="1" indent="3"/>
      <protection/>
    </xf>
    <xf numFmtId="0" fontId="19" fillId="32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quotePrefix="1">
      <alignment horizontal="center"/>
    </xf>
    <xf numFmtId="0" fontId="23" fillId="0" borderId="36" xfId="0" applyFont="1" applyBorder="1" applyAlignment="1">
      <alignment/>
    </xf>
    <xf numFmtId="0" fontId="22" fillId="0" borderId="36" xfId="0" applyFont="1" applyBorder="1" applyAlignment="1" quotePrefix="1">
      <alignment horizont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/>
    </xf>
    <xf numFmtId="167" fontId="21" fillId="0" borderId="14" xfId="0" applyNumberFormat="1" applyFont="1" applyBorder="1" applyAlignment="1">
      <alignment horizontal="center"/>
    </xf>
    <xf numFmtId="167" fontId="21" fillId="0" borderId="12" xfId="0" applyNumberFormat="1" applyFont="1" applyBorder="1" applyAlignment="1">
      <alignment horizontal="center"/>
    </xf>
    <xf numFmtId="167" fontId="21" fillId="0" borderId="33" xfId="0" applyNumberFormat="1" applyFont="1" applyBorder="1" applyAlignment="1">
      <alignment horizontal="center"/>
    </xf>
    <xf numFmtId="167" fontId="21" fillId="0" borderId="13" xfId="0" applyNumberFormat="1" applyFont="1" applyBorder="1" applyAlignment="1">
      <alignment horizontal="center"/>
    </xf>
    <xf numFmtId="167" fontId="21" fillId="0" borderId="34" xfId="0" applyNumberFormat="1" applyFont="1" applyBorder="1" applyAlignment="1">
      <alignment horizontal="center"/>
    </xf>
    <xf numFmtId="167" fontId="21" fillId="0" borderId="31" xfId="0" applyNumberFormat="1" applyFont="1" applyBorder="1" applyAlignment="1">
      <alignment horizontal="center"/>
    </xf>
    <xf numFmtId="167" fontId="21" fillId="0" borderId="20" xfId="0" applyNumberFormat="1" applyFont="1" applyBorder="1" applyAlignment="1">
      <alignment horizontal="center"/>
    </xf>
    <xf numFmtId="167" fontId="21" fillId="0" borderId="14" xfId="0" applyNumberFormat="1" applyFont="1" applyBorder="1" applyAlignment="1">
      <alignment/>
    </xf>
    <xf numFmtId="167" fontId="21" fillId="0" borderId="11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167" fontId="21" fillId="0" borderId="37" xfId="0" applyNumberFormat="1" applyFont="1" applyBorder="1" applyAlignment="1">
      <alignment horizontal="center"/>
    </xf>
    <xf numFmtId="167" fontId="21" fillId="0" borderId="15" xfId="0" applyNumberFormat="1" applyFont="1" applyBorder="1" applyAlignment="1">
      <alignment horizontal="center"/>
    </xf>
    <xf numFmtId="167" fontId="21" fillId="0" borderId="38" xfId="0" applyNumberFormat="1" applyFont="1" applyBorder="1" applyAlignment="1">
      <alignment horizontal="center"/>
    </xf>
    <xf numFmtId="167" fontId="21" fillId="0" borderId="17" xfId="0" applyNumberFormat="1" applyFont="1" applyBorder="1" applyAlignment="1">
      <alignment horizontal="center"/>
    </xf>
    <xf numFmtId="167" fontId="21" fillId="0" borderId="39" xfId="0" applyNumberFormat="1" applyFont="1" applyBorder="1" applyAlignment="1">
      <alignment horizontal="center"/>
    </xf>
    <xf numFmtId="167" fontId="21" fillId="0" borderId="40" xfId="0" applyNumberFormat="1" applyFont="1" applyBorder="1" applyAlignment="1">
      <alignment horizontal="center"/>
    </xf>
    <xf numFmtId="167" fontId="25" fillId="0" borderId="40" xfId="0" applyNumberFormat="1" applyFont="1" applyBorder="1" applyAlignment="1">
      <alignment/>
    </xf>
    <xf numFmtId="167" fontId="25" fillId="0" borderId="12" xfId="0" applyNumberFormat="1" applyFont="1" applyBorder="1" applyAlignment="1">
      <alignment/>
    </xf>
    <xf numFmtId="167" fontId="25" fillId="0" borderId="33" xfId="0" applyNumberFormat="1" applyFont="1" applyBorder="1" applyAlignment="1">
      <alignment/>
    </xf>
    <xf numFmtId="167" fontId="25" fillId="0" borderId="41" xfId="0" applyNumberFormat="1" applyFont="1" applyBorder="1" applyAlignment="1">
      <alignment/>
    </xf>
    <xf numFmtId="167" fontId="25" fillId="0" borderId="15" xfId="0" applyNumberFormat="1" applyFont="1" applyBorder="1" applyAlignment="1">
      <alignment/>
    </xf>
    <xf numFmtId="167" fontId="21" fillId="0" borderId="17" xfId="0" applyNumberFormat="1" applyFont="1" applyFill="1" applyBorder="1" applyAlignment="1">
      <alignment horizontal="center"/>
    </xf>
    <xf numFmtId="167" fontId="21" fillId="0" borderId="13" xfId="0" applyNumberFormat="1" applyFont="1" applyFill="1" applyBorder="1" applyAlignment="1">
      <alignment horizontal="center"/>
    </xf>
    <xf numFmtId="167" fontId="24" fillId="0" borderId="42" xfId="0" applyNumberFormat="1" applyFont="1" applyFill="1" applyBorder="1" applyAlignment="1">
      <alignment horizontal="center"/>
    </xf>
    <xf numFmtId="176" fontId="21" fillId="0" borderId="20" xfId="0" applyNumberFormat="1" applyFont="1" applyBorder="1" applyAlignment="1">
      <alignment horizontal="center"/>
    </xf>
    <xf numFmtId="167" fontId="21" fillId="0" borderId="15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19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13</xdr:row>
      <xdr:rowOff>0</xdr:rowOff>
    </xdr:from>
    <xdr:ext cx="85725" cy="200025"/>
    <xdr:sp>
      <xdr:nvSpPr>
        <xdr:cNvPr id="2" name="Text Box 3"/>
        <xdr:cNvSpPr txBox="1">
          <a:spLocks noChangeArrowheads="1"/>
        </xdr:cNvSpPr>
      </xdr:nvSpPr>
      <xdr:spPr>
        <a:xfrm>
          <a:off x="361950" y="2914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="75" zoomScaleNormal="75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33" sqref="I33"/>
    </sheetView>
  </sheetViews>
  <sheetFormatPr defaultColWidth="9.00390625" defaultRowHeight="12.75"/>
  <cols>
    <col min="1" max="1" width="42.75390625" style="0" customWidth="1"/>
    <col min="2" max="2" width="20.75390625" style="0" customWidth="1"/>
    <col min="3" max="10" width="13.75390625" style="0" customWidth="1"/>
  </cols>
  <sheetData>
    <row r="1" ht="12.75">
      <c r="A1" s="118" t="s">
        <v>67</v>
      </c>
    </row>
    <row r="2" spans="1:8" ht="15">
      <c r="A2" s="77" t="s">
        <v>84</v>
      </c>
      <c r="B2" s="82"/>
      <c r="C2" s="82"/>
      <c r="D2" s="82"/>
      <c r="E2" s="82"/>
      <c r="F2" s="82"/>
      <c r="G2" s="82"/>
      <c r="H2" s="78"/>
    </row>
    <row r="3" spans="1:8" ht="15.75" thickBot="1">
      <c r="A3" s="102"/>
      <c r="B3" s="80" t="s">
        <v>72</v>
      </c>
      <c r="C3" s="81"/>
      <c r="D3" s="89"/>
      <c r="E3" s="89"/>
      <c r="F3" s="78"/>
      <c r="G3" s="78"/>
      <c r="H3" s="78"/>
    </row>
    <row r="4" ht="13.5" thickBot="1"/>
    <row r="5" spans="1:10" ht="18" customHeight="1" thickBot="1">
      <c r="A5" s="69" t="s">
        <v>0</v>
      </c>
      <c r="B5" s="67" t="s">
        <v>1</v>
      </c>
      <c r="C5" s="70" t="s">
        <v>18</v>
      </c>
      <c r="D5" s="71"/>
      <c r="E5" s="71"/>
      <c r="F5" s="70" t="s">
        <v>12</v>
      </c>
      <c r="G5" s="59" t="s">
        <v>63</v>
      </c>
      <c r="H5" s="75" t="s">
        <v>17</v>
      </c>
      <c r="I5" s="72"/>
      <c r="J5" s="73"/>
    </row>
    <row r="6" spans="1:10" ht="19.5" customHeight="1" thickBot="1">
      <c r="A6" s="101"/>
      <c r="B6" s="57" t="s">
        <v>2</v>
      </c>
      <c r="C6" s="76" t="s">
        <v>57</v>
      </c>
      <c r="D6" s="76" t="s">
        <v>61</v>
      </c>
      <c r="E6" s="137" t="s">
        <v>62</v>
      </c>
      <c r="F6" s="137">
        <v>2015</v>
      </c>
      <c r="G6" s="64" t="s">
        <v>85</v>
      </c>
      <c r="H6" s="76" t="s">
        <v>64</v>
      </c>
      <c r="I6" s="64" t="s">
        <v>66</v>
      </c>
      <c r="J6" s="64" t="s">
        <v>78</v>
      </c>
    </row>
    <row r="7" spans="1:10" ht="21.75" customHeight="1">
      <c r="A7" s="43" t="s">
        <v>29</v>
      </c>
      <c r="B7" s="5"/>
      <c r="C7" s="69"/>
      <c r="D7" s="94"/>
      <c r="E7" s="69"/>
      <c r="F7" s="94"/>
      <c r="G7" s="95"/>
      <c r="H7" s="69"/>
      <c r="I7" s="69"/>
      <c r="J7" s="69"/>
    </row>
    <row r="8" spans="1:10" ht="24.75" customHeight="1">
      <c r="A8" s="33" t="s">
        <v>36</v>
      </c>
      <c r="B8" s="42" t="s">
        <v>8</v>
      </c>
      <c r="C8" s="56"/>
      <c r="D8" s="56"/>
      <c r="E8" s="56"/>
      <c r="F8" s="56"/>
      <c r="G8" s="56"/>
      <c r="H8" s="56"/>
      <c r="I8" s="105"/>
      <c r="J8" s="105"/>
    </row>
    <row r="9" spans="1:10" ht="15" customHeight="1">
      <c r="A9" s="34" t="s">
        <v>30</v>
      </c>
      <c r="B9" s="38" t="s">
        <v>49</v>
      </c>
      <c r="C9" s="54"/>
      <c r="D9" s="106"/>
      <c r="E9" s="54"/>
      <c r="F9" s="54"/>
      <c r="G9" s="54"/>
      <c r="H9" s="54"/>
      <c r="I9" s="54"/>
      <c r="J9" s="54"/>
    </row>
    <row r="10" spans="1:10" ht="15" customHeight="1">
      <c r="A10" s="35" t="s">
        <v>31</v>
      </c>
      <c r="B10" s="39" t="s">
        <v>33</v>
      </c>
      <c r="C10" s="150"/>
      <c r="D10" s="151"/>
      <c r="E10" s="150"/>
      <c r="F10" s="150"/>
      <c r="G10" s="150"/>
      <c r="H10" s="150"/>
      <c r="I10" s="150"/>
      <c r="J10" s="150"/>
    </row>
    <row r="11" spans="1:10" ht="21.75" customHeight="1">
      <c r="A11" s="32" t="s">
        <v>32</v>
      </c>
      <c r="B11" s="39" t="s">
        <v>34</v>
      </c>
      <c r="C11" s="150"/>
      <c r="D11" s="151"/>
      <c r="E11" s="150"/>
      <c r="F11" s="150"/>
      <c r="G11" s="150" t="s">
        <v>65</v>
      </c>
      <c r="H11" s="150"/>
      <c r="I11" s="150"/>
      <c r="J11" s="150"/>
    </row>
    <row r="12" spans="1:10" ht="21.75" customHeight="1">
      <c r="A12" s="44" t="s">
        <v>35</v>
      </c>
      <c r="B12" s="40"/>
      <c r="C12" s="152"/>
      <c r="D12" s="153"/>
      <c r="E12" s="152"/>
      <c r="F12" s="152"/>
      <c r="G12" s="152"/>
      <c r="H12" s="152"/>
      <c r="I12" s="152"/>
      <c r="J12" s="152"/>
    </row>
    <row r="13" spans="1:10" ht="15" customHeight="1">
      <c r="A13" s="36" t="s">
        <v>30</v>
      </c>
      <c r="B13" s="38" t="s">
        <v>49</v>
      </c>
      <c r="C13" s="154"/>
      <c r="D13" s="155"/>
      <c r="E13" s="154"/>
      <c r="F13" s="154"/>
      <c r="G13" s="154"/>
      <c r="H13" s="154"/>
      <c r="I13" s="154"/>
      <c r="J13" s="154"/>
    </row>
    <row r="14" spans="1:10" ht="15" customHeight="1">
      <c r="A14" s="37" t="s">
        <v>31</v>
      </c>
      <c r="B14" s="41" t="s">
        <v>33</v>
      </c>
      <c r="C14" s="150"/>
      <c r="D14" s="150"/>
      <c r="E14" s="151"/>
      <c r="F14" s="151"/>
      <c r="G14" s="151"/>
      <c r="H14" s="150"/>
      <c r="I14" s="150"/>
      <c r="J14" s="150"/>
    </row>
    <row r="15" spans="1:10" ht="21.75" customHeight="1">
      <c r="A15" s="108" t="s">
        <v>46</v>
      </c>
      <c r="B15" s="45"/>
      <c r="C15" s="152"/>
      <c r="D15" s="152"/>
      <c r="E15" s="153"/>
      <c r="F15" s="152"/>
      <c r="G15" s="153"/>
      <c r="H15" s="153"/>
      <c r="I15" s="152"/>
      <c r="J15" s="152"/>
    </row>
    <row r="16" spans="1:10" ht="30" customHeight="1">
      <c r="A16" s="109" t="s">
        <v>47</v>
      </c>
      <c r="B16" s="46" t="s">
        <v>48</v>
      </c>
      <c r="C16" s="156">
        <v>102423.6</v>
      </c>
      <c r="D16" s="156">
        <f>D20+D23</f>
        <v>93564.8735703</v>
      </c>
      <c r="E16" s="157">
        <f>E20+E23</f>
        <v>100831.03586598195</v>
      </c>
      <c r="F16" s="157">
        <f>F20+F23</f>
        <v>109203.77721081763</v>
      </c>
      <c r="G16" s="175">
        <f>F16/E16*100</f>
        <v>108.30373433430178</v>
      </c>
      <c r="H16" s="157">
        <f>H20+H23</f>
        <v>116684.96057548362</v>
      </c>
      <c r="I16" s="157">
        <f>I20+I23</f>
        <v>125154.5569151234</v>
      </c>
      <c r="J16" s="157">
        <f>J20+J23</f>
        <v>134078.4109927181</v>
      </c>
    </row>
    <row r="17" spans="1:10" ht="21.75" customHeight="1">
      <c r="A17" s="110" t="s">
        <v>37</v>
      </c>
      <c r="B17" s="46" t="s">
        <v>38</v>
      </c>
      <c r="C17" s="153">
        <v>109.2</v>
      </c>
      <c r="D17" s="153">
        <f>D16/D18/C16*10000</f>
        <v>81.12867968010774</v>
      </c>
      <c r="E17" s="152">
        <f>E16/E18/D16*10000</f>
        <v>101.85813640274998</v>
      </c>
      <c r="F17" s="152">
        <f>F16/F18/E16*10000</f>
        <v>98.72719629380289</v>
      </c>
      <c r="G17" s="152" t="s">
        <v>65</v>
      </c>
      <c r="H17" s="152">
        <f>H16/H18/F16*10000</f>
        <v>102.15168599781934</v>
      </c>
      <c r="I17" s="152">
        <f>I16/I18/H16*10000</f>
        <v>102.44366364309312</v>
      </c>
      <c r="J17" s="152">
        <f>J16/J18/I16*10000</f>
        <v>102.61519828112716</v>
      </c>
    </row>
    <row r="18" spans="1:10" ht="21.75" customHeight="1">
      <c r="A18" s="110" t="s">
        <v>39</v>
      </c>
      <c r="B18" s="46" t="s">
        <v>38</v>
      </c>
      <c r="C18" s="151">
        <v>96.3</v>
      </c>
      <c r="D18" s="151">
        <v>112.6</v>
      </c>
      <c r="E18" s="174">
        <v>105.8</v>
      </c>
      <c r="F18" s="174">
        <v>109.7</v>
      </c>
      <c r="G18" s="150" t="s">
        <v>65</v>
      </c>
      <c r="H18" s="150">
        <v>104.6</v>
      </c>
      <c r="I18" s="150">
        <v>104.7</v>
      </c>
      <c r="J18" s="150">
        <v>104.4</v>
      </c>
    </row>
    <row r="19" spans="1:10" ht="21.75" customHeight="1">
      <c r="A19" s="111" t="s">
        <v>19</v>
      </c>
      <c r="B19" s="46"/>
      <c r="C19" s="155"/>
      <c r="D19" s="155"/>
      <c r="E19" s="154"/>
      <c r="F19" s="154"/>
      <c r="G19" s="154"/>
      <c r="H19" s="154"/>
      <c r="I19" s="154"/>
      <c r="J19" s="154"/>
    </row>
    <row r="20" spans="1:10" ht="27" customHeight="1">
      <c r="A20" s="112" t="s">
        <v>40</v>
      </c>
      <c r="B20" s="46" t="s">
        <v>48</v>
      </c>
      <c r="C20" s="155">
        <v>36376.5</v>
      </c>
      <c r="D20" s="155">
        <f>C20*D22*D21/10000</f>
        <v>27282.447752999997</v>
      </c>
      <c r="E20" s="154">
        <f>D20*E22*E21/10000</f>
        <v>27297.64407639842</v>
      </c>
      <c r="F20" s="154">
        <f>E20*F22*F21/10000</f>
        <v>30603.93472693179</v>
      </c>
      <c r="G20" s="154">
        <f>F20/E20*100</f>
        <v>112.11199999999997</v>
      </c>
      <c r="H20" s="154">
        <f>F20*H22*H21/10000</f>
        <v>32023.49823924052</v>
      </c>
      <c r="I20" s="154">
        <f>H20*I22*I21/10000</f>
        <v>33869.012442767955</v>
      </c>
      <c r="J20" s="154">
        <f>I20*J22*J21/10000</f>
        <v>35925.9114374297</v>
      </c>
    </row>
    <row r="21" spans="1:10" ht="24.75" customHeight="1">
      <c r="A21" s="113" t="s">
        <v>41</v>
      </c>
      <c r="B21" s="46" t="s">
        <v>38</v>
      </c>
      <c r="C21" s="152">
        <v>121</v>
      </c>
      <c r="D21" s="152">
        <v>80.3</v>
      </c>
      <c r="E21" s="152">
        <v>96.3</v>
      </c>
      <c r="F21" s="152">
        <v>100.1</v>
      </c>
      <c r="G21" s="152" t="s">
        <v>65</v>
      </c>
      <c r="H21" s="152">
        <v>101.1</v>
      </c>
      <c r="I21" s="152">
        <v>101.5</v>
      </c>
      <c r="J21" s="152">
        <v>101.7</v>
      </c>
    </row>
    <row r="22" spans="1:10" ht="24.75" customHeight="1">
      <c r="A22" s="113" t="s">
        <v>42</v>
      </c>
      <c r="B22" s="46" t="s">
        <v>38</v>
      </c>
      <c r="C22" s="158">
        <v>148.4</v>
      </c>
      <c r="D22" s="158">
        <v>93.4</v>
      </c>
      <c r="E22" s="174">
        <v>103.9</v>
      </c>
      <c r="F22" s="174">
        <v>112</v>
      </c>
      <c r="G22" s="150" t="s">
        <v>65</v>
      </c>
      <c r="H22" s="159">
        <v>103.5</v>
      </c>
      <c r="I22" s="160">
        <v>104.2</v>
      </c>
      <c r="J22" s="160">
        <v>104.3</v>
      </c>
    </row>
    <row r="23" spans="1:10" ht="27" customHeight="1">
      <c r="A23" s="112" t="s">
        <v>43</v>
      </c>
      <c r="B23" s="46" t="s">
        <v>48</v>
      </c>
      <c r="C23" s="153">
        <v>66047.1</v>
      </c>
      <c r="D23" s="153">
        <f>C23*D25*D24/10000</f>
        <v>66282.4258173</v>
      </c>
      <c r="E23" s="152">
        <f>D23*E25*E24/10000</f>
        <v>73533.39178958353</v>
      </c>
      <c r="F23" s="152">
        <f>E23*F25*F24/10000</f>
        <v>78599.84248388583</v>
      </c>
      <c r="G23" s="152">
        <v>112.8</v>
      </c>
      <c r="H23" s="152">
        <f>F23*H25*H24/10000</f>
        <v>84661.4623362431</v>
      </c>
      <c r="I23" s="152">
        <f>H23*I25*I24/10000</f>
        <v>91285.54447235544</v>
      </c>
      <c r="J23" s="152">
        <f>I23*J25*J24/10000</f>
        <v>98152.49955528839</v>
      </c>
    </row>
    <row r="24" spans="1:10" ht="24.75" customHeight="1">
      <c r="A24" s="113" t="s">
        <v>44</v>
      </c>
      <c r="B24" s="46" t="s">
        <v>38</v>
      </c>
      <c r="C24" s="158">
        <v>102.1</v>
      </c>
      <c r="D24" s="158">
        <v>102.3</v>
      </c>
      <c r="E24" s="159">
        <v>101.5</v>
      </c>
      <c r="F24" s="159">
        <v>101.8</v>
      </c>
      <c r="G24" s="150" t="s">
        <v>65</v>
      </c>
      <c r="H24" s="159">
        <v>102</v>
      </c>
      <c r="I24" s="159">
        <v>102.3</v>
      </c>
      <c r="J24" s="159">
        <v>102.5</v>
      </c>
    </row>
    <row r="25" spans="1:10" ht="24.75" customHeight="1" thickBot="1">
      <c r="A25" s="117" t="s">
        <v>45</v>
      </c>
      <c r="B25" s="47" t="s">
        <v>38</v>
      </c>
      <c r="C25" s="161">
        <v>106.9</v>
      </c>
      <c r="D25" s="161">
        <v>98.1</v>
      </c>
      <c r="E25" s="174">
        <v>109.3</v>
      </c>
      <c r="F25" s="174">
        <v>105</v>
      </c>
      <c r="G25" s="162" t="s">
        <v>65</v>
      </c>
      <c r="H25" s="162">
        <v>105.6</v>
      </c>
      <c r="I25" s="162">
        <v>105.4</v>
      </c>
      <c r="J25" s="162">
        <v>104.9</v>
      </c>
    </row>
    <row r="26" spans="1:9" ht="24.7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142" t="s">
        <v>73</v>
      </c>
      <c r="B27" s="143" t="s">
        <v>75</v>
      </c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142" t="s">
        <v>74</v>
      </c>
      <c r="B29" s="143" t="s">
        <v>86</v>
      </c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2.75">
      <c r="A66" s="2"/>
      <c r="B66" s="2"/>
      <c r="C66" s="2"/>
      <c r="D66" s="2"/>
      <c r="E66" s="2"/>
      <c r="F66" s="2"/>
      <c r="G66" s="2"/>
      <c r="H66" s="2"/>
      <c r="I66" s="2"/>
    </row>
    <row r="67" spans="1:9" ht="12.75">
      <c r="A67" s="2"/>
      <c r="B67" s="2"/>
      <c r="C67" s="2"/>
      <c r="D67" s="2"/>
      <c r="E67" s="2"/>
      <c r="F67" s="2"/>
      <c r="G67" s="2"/>
      <c r="H67" s="2"/>
      <c r="I67" s="2"/>
    </row>
    <row r="68" spans="1:9" ht="12.75">
      <c r="A68" s="2"/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2"/>
      <c r="C69" s="2"/>
      <c r="D69" s="2"/>
      <c r="E69" s="2"/>
      <c r="F69" s="2"/>
      <c r="G69" s="2"/>
      <c r="H69" s="2"/>
      <c r="I69" s="2"/>
    </row>
    <row r="70" spans="1:9" ht="12.75">
      <c r="A70" s="2"/>
      <c r="B70" s="2"/>
      <c r="C70" s="2"/>
      <c r="D70" s="2"/>
      <c r="E70" s="2"/>
      <c r="F70" s="2"/>
      <c r="G70" s="2"/>
      <c r="H70" s="2"/>
      <c r="I70" s="2"/>
    </row>
    <row r="71" spans="1:9" ht="12.75">
      <c r="A71" s="2"/>
      <c r="B71" s="2"/>
      <c r="C71" s="2"/>
      <c r="D71" s="2"/>
      <c r="E71" s="2"/>
      <c r="F71" s="2"/>
      <c r="G71" s="2"/>
      <c r="H71" s="2"/>
      <c r="I71" s="2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2:9" ht="12.75">
      <c r="B112" s="2"/>
      <c r="C112" s="2"/>
      <c r="D112" s="2"/>
      <c r="E112" s="2"/>
      <c r="F112" s="2"/>
      <c r="G112" s="2"/>
      <c r="H112" s="2"/>
      <c r="I112" s="2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3"/>
  <sheetViews>
    <sheetView zoomScalePageLayoutView="0" workbookViewId="0" topLeftCell="B1">
      <selection activeCell="L19" sqref="L19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0.75390625" style="0" customWidth="1"/>
  </cols>
  <sheetData>
    <row r="2" spans="1:5" ht="15">
      <c r="A2" s="77" t="s">
        <v>81</v>
      </c>
      <c r="B2" s="78"/>
      <c r="C2" s="78"/>
      <c r="D2" s="78"/>
      <c r="E2" s="78"/>
    </row>
    <row r="3" spans="1:6" ht="16.5" thickBot="1">
      <c r="A3" s="79"/>
      <c r="B3" s="80" t="s">
        <v>72</v>
      </c>
      <c r="C3" s="81"/>
      <c r="D3" s="78"/>
      <c r="E3" s="78"/>
      <c r="F3" s="1"/>
    </row>
    <row r="4" spans="1:5" ht="14.25">
      <c r="A4" s="48" t="s">
        <v>15</v>
      </c>
      <c r="B4" s="49"/>
      <c r="C4" s="49"/>
      <c r="D4" s="49"/>
      <c r="E4" s="49"/>
    </row>
    <row r="5" spans="1:7" ht="14.25">
      <c r="A5" s="48" t="s">
        <v>16</v>
      </c>
      <c r="B5" s="49"/>
      <c r="C5" s="48"/>
      <c r="D5" s="49"/>
      <c r="E5" s="49"/>
      <c r="F5" s="11"/>
      <c r="G5" s="11"/>
    </row>
    <row r="6" ht="13.5" thickBot="1"/>
    <row r="7" spans="1:11" ht="18" customHeight="1" thickBot="1">
      <c r="A7" s="59" t="s">
        <v>0</v>
      </c>
      <c r="B7" s="58" t="s">
        <v>1</v>
      </c>
      <c r="C7" s="70" t="s">
        <v>18</v>
      </c>
      <c r="D7" s="71"/>
      <c r="E7" s="71"/>
      <c r="F7" s="139" t="s">
        <v>12</v>
      </c>
      <c r="G7" s="62" t="s">
        <v>77</v>
      </c>
      <c r="H7" s="70" t="s">
        <v>17</v>
      </c>
      <c r="I7" s="72"/>
      <c r="J7" s="73"/>
      <c r="K7" s="62" t="s">
        <v>79</v>
      </c>
    </row>
    <row r="8" spans="1:11" ht="19.5" customHeight="1" thickBot="1">
      <c r="A8" s="74"/>
      <c r="B8" s="63" t="s">
        <v>2</v>
      </c>
      <c r="C8" s="76" t="s">
        <v>57</v>
      </c>
      <c r="D8" s="76" t="s">
        <v>61</v>
      </c>
      <c r="E8" s="138" t="s">
        <v>62</v>
      </c>
      <c r="F8" s="75" t="s">
        <v>63</v>
      </c>
      <c r="G8" s="66" t="s">
        <v>76</v>
      </c>
      <c r="H8" s="64" t="s">
        <v>64</v>
      </c>
      <c r="I8" s="64" t="s">
        <v>66</v>
      </c>
      <c r="J8" s="64" t="s">
        <v>78</v>
      </c>
      <c r="K8" s="66" t="s">
        <v>80</v>
      </c>
    </row>
    <row r="9" spans="1:11" ht="24.75" customHeight="1" thickBot="1">
      <c r="A9" s="50" t="s">
        <v>68</v>
      </c>
      <c r="B9" s="87" t="s">
        <v>8</v>
      </c>
      <c r="C9" s="164">
        <v>1329</v>
      </c>
      <c r="D9" s="172">
        <v>1426</v>
      </c>
      <c r="E9" s="172">
        <v>1744.6</v>
      </c>
      <c r="F9" s="172">
        <v>1790</v>
      </c>
      <c r="G9" s="172">
        <f>F9/E9*100</f>
        <v>102.60231571706981</v>
      </c>
      <c r="H9" s="172">
        <f>F9*102.5/100</f>
        <v>1834.75</v>
      </c>
      <c r="I9" s="172">
        <f>H9*103/100</f>
        <v>1889.7925</v>
      </c>
      <c r="J9" s="172">
        <v>1926</v>
      </c>
      <c r="K9" s="164">
        <f>J9/C9*100</f>
        <v>144.92099322799098</v>
      </c>
    </row>
    <row r="10" spans="1:11" ht="29.25" customHeight="1" thickBot="1">
      <c r="A10" s="140" t="s">
        <v>69</v>
      </c>
      <c r="B10" s="88" t="s">
        <v>14</v>
      </c>
      <c r="C10" s="153">
        <v>0</v>
      </c>
      <c r="D10" s="152">
        <v>0</v>
      </c>
      <c r="E10" s="152">
        <v>0</v>
      </c>
      <c r="F10" s="152">
        <v>0</v>
      </c>
      <c r="G10" s="172">
        <v>0</v>
      </c>
      <c r="H10" s="152">
        <v>0</v>
      </c>
      <c r="I10" s="152">
        <v>0</v>
      </c>
      <c r="J10" s="152">
        <v>0</v>
      </c>
      <c r="K10" s="164">
        <v>0</v>
      </c>
    </row>
    <row r="11" spans="1:11" ht="28.5" customHeight="1" thickBot="1">
      <c r="A11" s="140" t="s">
        <v>71</v>
      </c>
      <c r="B11" s="88" t="s">
        <v>14</v>
      </c>
      <c r="C11" s="153">
        <v>0</v>
      </c>
      <c r="D11" s="152">
        <v>0</v>
      </c>
      <c r="E11" s="152">
        <v>0</v>
      </c>
      <c r="F11" s="152">
        <v>0</v>
      </c>
      <c r="G11" s="172">
        <v>0</v>
      </c>
      <c r="H11" s="152">
        <v>0</v>
      </c>
      <c r="I11" s="152">
        <v>0</v>
      </c>
      <c r="J11" s="152">
        <v>0</v>
      </c>
      <c r="K11" s="164">
        <v>0</v>
      </c>
    </row>
    <row r="12" spans="1:11" ht="24.75" customHeight="1" thickBot="1">
      <c r="A12" s="141" t="s">
        <v>70</v>
      </c>
      <c r="B12" s="88"/>
      <c r="C12" s="153">
        <v>0</v>
      </c>
      <c r="D12" s="152">
        <v>0</v>
      </c>
      <c r="E12" s="152">
        <v>0</v>
      </c>
      <c r="F12" s="152">
        <v>0</v>
      </c>
      <c r="G12" s="172">
        <v>0</v>
      </c>
      <c r="H12" s="152">
        <v>0</v>
      </c>
      <c r="I12" s="152">
        <v>0</v>
      </c>
      <c r="J12" s="152">
        <v>0</v>
      </c>
      <c r="K12" s="164">
        <v>0</v>
      </c>
    </row>
    <row r="13" spans="1:11" ht="21" customHeight="1" thickBot="1">
      <c r="A13" s="52" t="s">
        <v>13</v>
      </c>
      <c r="B13" s="88" t="s">
        <v>14</v>
      </c>
      <c r="C13" s="153">
        <v>0</v>
      </c>
      <c r="D13" s="152">
        <v>0</v>
      </c>
      <c r="E13" s="152">
        <v>0</v>
      </c>
      <c r="F13" s="152">
        <v>0</v>
      </c>
      <c r="G13" s="172">
        <v>0</v>
      </c>
      <c r="H13" s="152">
        <v>0</v>
      </c>
      <c r="I13" s="152">
        <v>0</v>
      </c>
      <c r="J13" s="152">
        <v>0</v>
      </c>
      <c r="K13" s="164">
        <v>0</v>
      </c>
    </row>
    <row r="14" spans="1:11" ht="24.75" customHeight="1" thickBot="1">
      <c r="A14" s="52" t="s">
        <v>3</v>
      </c>
      <c r="B14" s="88" t="s">
        <v>14</v>
      </c>
      <c r="C14" s="153">
        <v>0</v>
      </c>
      <c r="D14" s="152">
        <v>0</v>
      </c>
      <c r="E14" s="152">
        <v>0</v>
      </c>
      <c r="F14" s="152">
        <v>0</v>
      </c>
      <c r="G14" s="172">
        <v>0</v>
      </c>
      <c r="H14" s="152">
        <v>0</v>
      </c>
      <c r="I14" s="152">
        <v>0</v>
      </c>
      <c r="J14" s="152">
        <v>0</v>
      </c>
      <c r="K14" s="164">
        <v>0</v>
      </c>
    </row>
    <row r="15" spans="1:11" ht="24.75" customHeight="1" thickBot="1">
      <c r="A15" s="52" t="s">
        <v>4</v>
      </c>
      <c r="B15" s="88" t="s">
        <v>14</v>
      </c>
      <c r="C15" s="153">
        <v>0</v>
      </c>
      <c r="D15" s="152">
        <v>0</v>
      </c>
      <c r="E15" s="152">
        <v>0</v>
      </c>
      <c r="F15" s="152">
        <v>0</v>
      </c>
      <c r="G15" s="172">
        <v>0</v>
      </c>
      <c r="H15" s="152">
        <v>0</v>
      </c>
      <c r="I15" s="152">
        <v>0</v>
      </c>
      <c r="J15" s="152">
        <v>0</v>
      </c>
      <c r="K15" s="164">
        <v>0</v>
      </c>
    </row>
    <row r="16" spans="1:11" ht="24.75" customHeight="1" thickBot="1">
      <c r="A16" s="53" t="s">
        <v>5</v>
      </c>
      <c r="B16" s="88" t="s">
        <v>14</v>
      </c>
      <c r="C16" s="153">
        <v>0</v>
      </c>
      <c r="D16" s="152">
        <v>0</v>
      </c>
      <c r="E16" s="152">
        <v>0</v>
      </c>
      <c r="F16" s="152">
        <v>0</v>
      </c>
      <c r="G16" s="172">
        <v>0</v>
      </c>
      <c r="H16" s="154">
        <v>0</v>
      </c>
      <c r="I16" s="154">
        <v>0</v>
      </c>
      <c r="J16" s="154">
        <v>0</v>
      </c>
      <c r="K16" s="164">
        <v>0</v>
      </c>
    </row>
    <row r="17" spans="1:11" ht="24" customHeight="1" thickBot="1">
      <c r="A17" s="119" t="s">
        <v>56</v>
      </c>
      <c r="B17" s="103" t="s">
        <v>14</v>
      </c>
      <c r="C17" s="155">
        <v>4.8</v>
      </c>
      <c r="D17" s="154">
        <v>4.5</v>
      </c>
      <c r="E17" s="173">
        <v>3.6</v>
      </c>
      <c r="F17" s="173">
        <v>3.8</v>
      </c>
      <c r="G17" s="172">
        <v>0</v>
      </c>
      <c r="H17" s="154">
        <v>4</v>
      </c>
      <c r="I17" s="154">
        <v>4.2</v>
      </c>
      <c r="J17" s="154">
        <v>4.5</v>
      </c>
      <c r="K17" s="164">
        <f>J17/C17*100</f>
        <v>93.75</v>
      </c>
    </row>
    <row r="18" spans="1:11" ht="24.75" customHeight="1" thickBot="1">
      <c r="A18" s="107" t="s">
        <v>6</v>
      </c>
      <c r="B18" s="88" t="s">
        <v>14</v>
      </c>
      <c r="C18" s="153">
        <v>0</v>
      </c>
      <c r="D18" s="152">
        <v>0</v>
      </c>
      <c r="E18" s="152">
        <v>0</v>
      </c>
      <c r="F18" s="152">
        <v>0</v>
      </c>
      <c r="G18" s="172">
        <v>0</v>
      </c>
      <c r="H18" s="152">
        <v>0</v>
      </c>
      <c r="I18" s="152">
        <v>0</v>
      </c>
      <c r="J18" s="152">
        <v>0</v>
      </c>
      <c r="K18" s="164">
        <v>0</v>
      </c>
    </row>
    <row r="19" spans="1:11" ht="24.75" customHeight="1" thickBot="1">
      <c r="A19" s="52" t="s">
        <v>7</v>
      </c>
      <c r="B19" s="84" t="s">
        <v>9</v>
      </c>
      <c r="C19" s="151">
        <v>0</v>
      </c>
      <c r="D19" s="150">
        <v>0</v>
      </c>
      <c r="E19" s="150">
        <v>0</v>
      </c>
      <c r="F19" s="150">
        <v>0</v>
      </c>
      <c r="G19" s="172">
        <v>0</v>
      </c>
      <c r="H19" s="150">
        <v>0</v>
      </c>
      <c r="I19" s="150">
        <v>0</v>
      </c>
      <c r="J19" s="150">
        <v>0</v>
      </c>
      <c r="K19" s="164">
        <v>0</v>
      </c>
    </row>
    <row r="20" spans="1:11" ht="24.75" customHeight="1" thickBot="1">
      <c r="A20" s="55" t="s">
        <v>25</v>
      </c>
      <c r="B20" s="85" t="s">
        <v>10</v>
      </c>
      <c r="C20" s="154">
        <v>68.1</v>
      </c>
      <c r="D20" s="173">
        <v>48.4</v>
      </c>
      <c r="E20" s="173">
        <v>50.2</v>
      </c>
      <c r="F20" s="173">
        <v>53.4</v>
      </c>
      <c r="G20" s="172">
        <f>F20/E20*100</f>
        <v>106.37450199203187</v>
      </c>
      <c r="H20" s="154">
        <v>56.3</v>
      </c>
      <c r="I20" s="154">
        <v>59.4</v>
      </c>
      <c r="J20" s="154">
        <v>68.2</v>
      </c>
      <c r="K20" s="164">
        <f>J20/C20*100</f>
        <v>100.14684287812044</v>
      </c>
    </row>
    <row r="21" spans="1:11" ht="24.75" customHeight="1" thickBot="1">
      <c r="A21" s="104" t="s">
        <v>28</v>
      </c>
      <c r="B21" s="86" t="s">
        <v>11</v>
      </c>
      <c r="C21" s="161">
        <v>3320</v>
      </c>
      <c r="D21" s="162">
        <v>3576.4</v>
      </c>
      <c r="E21" s="162">
        <v>3650</v>
      </c>
      <c r="F21" s="162">
        <v>3840.2</v>
      </c>
      <c r="G21" s="172">
        <f>F21/E21*100</f>
        <v>105.21095890410959</v>
      </c>
      <c r="H21" s="162">
        <f>F21*102.3/100</f>
        <v>3928.5245999999997</v>
      </c>
      <c r="I21" s="162">
        <f>H21*102.7/100</f>
        <v>4034.5947641999996</v>
      </c>
      <c r="J21" s="162">
        <f>I21*103.5/100</f>
        <v>4175.805580947</v>
      </c>
      <c r="K21" s="164">
        <f>J21/C21*100</f>
        <v>125.77727653454818</v>
      </c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42"/>
      <c r="B23" s="143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142"/>
      <c r="B25" s="143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3"/>
  <sheetViews>
    <sheetView zoomScalePageLayoutView="0" workbookViewId="0" topLeftCell="B4">
      <selection activeCell="M15" sqref="M15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2.75390625" style="0" customWidth="1"/>
  </cols>
  <sheetData>
    <row r="2" spans="1:5" ht="14.25">
      <c r="A2" s="48" t="s">
        <v>81</v>
      </c>
      <c r="B2" s="78"/>
      <c r="C2" s="78"/>
      <c r="D2" s="78"/>
      <c r="E2" s="78"/>
    </row>
    <row r="3" spans="1:6" ht="16.5" thickBot="1">
      <c r="A3" s="79"/>
      <c r="B3" s="80" t="s">
        <v>72</v>
      </c>
      <c r="C3" s="81"/>
      <c r="D3" s="78"/>
      <c r="E3" s="78"/>
      <c r="F3" s="1"/>
    </row>
    <row r="4" spans="1:5" ht="14.25">
      <c r="A4" s="48" t="s">
        <v>15</v>
      </c>
      <c r="B4" s="49"/>
      <c r="C4" s="49"/>
      <c r="D4" s="49"/>
      <c r="E4" s="49"/>
    </row>
    <row r="5" spans="1:7" ht="14.25">
      <c r="A5" s="48" t="s">
        <v>50</v>
      </c>
      <c r="B5" s="49"/>
      <c r="C5" s="48"/>
      <c r="D5" s="49"/>
      <c r="E5" s="49"/>
      <c r="F5" s="11"/>
      <c r="G5" s="11"/>
    </row>
    <row r="6" ht="13.5" thickBot="1"/>
    <row r="7" spans="1:11" ht="18" customHeight="1" thickBot="1">
      <c r="A7" s="59" t="s">
        <v>0</v>
      </c>
      <c r="B7" s="58" t="s">
        <v>1</v>
      </c>
      <c r="C7" s="70" t="s">
        <v>18</v>
      </c>
      <c r="D7" s="71"/>
      <c r="E7" s="71"/>
      <c r="F7" s="75" t="s">
        <v>12</v>
      </c>
      <c r="G7" s="62" t="s">
        <v>77</v>
      </c>
      <c r="H7" s="70" t="s">
        <v>17</v>
      </c>
      <c r="I7" s="72"/>
      <c r="J7" s="72"/>
      <c r="K7" s="62" t="s">
        <v>79</v>
      </c>
    </row>
    <row r="8" spans="1:11" ht="19.5" customHeight="1" thickBot="1">
      <c r="A8" s="74"/>
      <c r="B8" s="63" t="s">
        <v>2</v>
      </c>
      <c r="C8" s="76" t="s">
        <v>57</v>
      </c>
      <c r="D8" s="76" t="s">
        <v>61</v>
      </c>
      <c r="E8" s="76" t="s">
        <v>62</v>
      </c>
      <c r="F8" s="64" t="s">
        <v>63</v>
      </c>
      <c r="G8" s="66" t="s">
        <v>76</v>
      </c>
      <c r="H8" s="64" t="s">
        <v>64</v>
      </c>
      <c r="I8" s="64" t="s">
        <v>66</v>
      </c>
      <c r="J8" s="137" t="s">
        <v>78</v>
      </c>
      <c r="K8" s="64" t="s">
        <v>82</v>
      </c>
    </row>
    <row r="9" spans="1:11" ht="24.75" customHeight="1" thickBot="1">
      <c r="A9" s="50" t="s">
        <v>68</v>
      </c>
      <c r="B9" s="87" t="s">
        <v>8</v>
      </c>
      <c r="C9" s="164">
        <v>6300</v>
      </c>
      <c r="D9" s="164">
        <v>6401</v>
      </c>
      <c r="E9" s="164">
        <v>9799.7</v>
      </c>
      <c r="F9" s="164">
        <v>9890</v>
      </c>
      <c r="G9" s="164">
        <f>F9/E9*100</f>
        <v>100.92145677928916</v>
      </c>
      <c r="H9" s="164">
        <v>10015</v>
      </c>
      <c r="I9" s="164">
        <v>10235</v>
      </c>
      <c r="J9" s="164">
        <v>10490</v>
      </c>
      <c r="K9" s="150">
        <f>J9/C9*100</f>
        <v>166.5079365079365</v>
      </c>
    </row>
    <row r="10" spans="1:11" ht="24.75" customHeight="1" thickBot="1">
      <c r="A10" s="140" t="s">
        <v>69</v>
      </c>
      <c r="B10" s="88" t="s">
        <v>14</v>
      </c>
      <c r="C10" s="153">
        <v>0</v>
      </c>
      <c r="D10" s="152">
        <v>0</v>
      </c>
      <c r="E10" s="152">
        <v>0</v>
      </c>
      <c r="F10" s="152">
        <v>0</v>
      </c>
      <c r="G10" s="164">
        <v>0</v>
      </c>
      <c r="H10" s="152">
        <v>0</v>
      </c>
      <c r="I10" s="152">
        <v>0</v>
      </c>
      <c r="J10" s="152">
        <v>0</v>
      </c>
      <c r="K10" s="150">
        <v>0</v>
      </c>
    </row>
    <row r="11" spans="1:11" ht="24.75" customHeight="1" thickBot="1">
      <c r="A11" s="140" t="s">
        <v>71</v>
      </c>
      <c r="B11" s="88" t="s">
        <v>14</v>
      </c>
      <c r="C11" s="153">
        <v>0</v>
      </c>
      <c r="D11" s="152">
        <v>0</v>
      </c>
      <c r="E11" s="152">
        <v>0</v>
      </c>
      <c r="F11" s="152">
        <v>0</v>
      </c>
      <c r="G11" s="164">
        <v>0</v>
      </c>
      <c r="H11" s="152">
        <v>0</v>
      </c>
      <c r="I11" s="152">
        <v>0</v>
      </c>
      <c r="J11" s="152">
        <v>0</v>
      </c>
      <c r="K11" s="150">
        <v>0</v>
      </c>
    </row>
    <row r="12" spans="1:11" ht="24.75" customHeight="1" thickBot="1">
      <c r="A12" s="141" t="s">
        <v>70</v>
      </c>
      <c r="B12" s="88" t="s">
        <v>14</v>
      </c>
      <c r="C12" s="153">
        <v>0</v>
      </c>
      <c r="D12" s="152">
        <v>0</v>
      </c>
      <c r="E12" s="152">
        <v>0</v>
      </c>
      <c r="F12" s="152">
        <v>0</v>
      </c>
      <c r="G12" s="164">
        <v>0</v>
      </c>
      <c r="H12" s="152">
        <v>0</v>
      </c>
      <c r="I12" s="152">
        <v>0</v>
      </c>
      <c r="J12" s="152">
        <v>0</v>
      </c>
      <c r="K12" s="150">
        <v>0</v>
      </c>
    </row>
    <row r="13" spans="1:11" ht="24.75" customHeight="1" thickBot="1">
      <c r="A13" s="52" t="s">
        <v>13</v>
      </c>
      <c r="B13" s="88" t="s">
        <v>14</v>
      </c>
      <c r="C13" s="153">
        <v>0</v>
      </c>
      <c r="D13" s="152">
        <v>0</v>
      </c>
      <c r="E13" s="152">
        <v>0</v>
      </c>
      <c r="F13" s="152">
        <v>0</v>
      </c>
      <c r="G13" s="164">
        <v>0</v>
      </c>
      <c r="H13" s="152">
        <v>0</v>
      </c>
      <c r="I13" s="152">
        <v>0</v>
      </c>
      <c r="J13" s="152">
        <v>0</v>
      </c>
      <c r="K13" s="150">
        <v>0</v>
      </c>
    </row>
    <row r="14" spans="1:11" ht="24.75" customHeight="1" thickBot="1">
      <c r="A14" s="52" t="s">
        <v>3</v>
      </c>
      <c r="B14" s="88" t="s">
        <v>14</v>
      </c>
      <c r="C14" s="153">
        <v>0</v>
      </c>
      <c r="D14" s="152">
        <v>0</v>
      </c>
      <c r="E14" s="152">
        <v>0</v>
      </c>
      <c r="F14" s="152">
        <v>0</v>
      </c>
      <c r="G14" s="164">
        <v>0</v>
      </c>
      <c r="H14" s="152">
        <v>0</v>
      </c>
      <c r="I14" s="152">
        <v>0</v>
      </c>
      <c r="J14" s="152">
        <v>0</v>
      </c>
      <c r="K14" s="150">
        <v>0</v>
      </c>
    </row>
    <row r="15" spans="1:11" ht="24.75" customHeight="1" thickBot="1">
      <c r="A15" s="52" t="s">
        <v>4</v>
      </c>
      <c r="B15" s="88" t="s">
        <v>14</v>
      </c>
      <c r="C15" s="153">
        <v>0</v>
      </c>
      <c r="D15" s="152">
        <v>0</v>
      </c>
      <c r="E15" s="152">
        <v>0</v>
      </c>
      <c r="F15" s="152">
        <v>0</v>
      </c>
      <c r="G15" s="164">
        <v>0</v>
      </c>
      <c r="H15" s="152">
        <v>0</v>
      </c>
      <c r="I15" s="152">
        <v>0</v>
      </c>
      <c r="J15" s="152">
        <v>0</v>
      </c>
      <c r="K15" s="150">
        <v>0</v>
      </c>
    </row>
    <row r="16" spans="1:11" ht="24.75" customHeight="1" thickBot="1">
      <c r="A16" s="53" t="s">
        <v>5</v>
      </c>
      <c r="B16" s="88" t="s">
        <v>14</v>
      </c>
      <c r="C16" s="155">
        <v>0</v>
      </c>
      <c r="D16" s="154">
        <v>0</v>
      </c>
      <c r="E16" s="154">
        <v>0</v>
      </c>
      <c r="F16" s="154">
        <v>0</v>
      </c>
      <c r="G16" s="164">
        <v>0</v>
      </c>
      <c r="H16" s="154">
        <v>0</v>
      </c>
      <c r="I16" s="154">
        <v>0</v>
      </c>
      <c r="J16" s="154">
        <v>0</v>
      </c>
      <c r="K16" s="150">
        <v>0</v>
      </c>
    </row>
    <row r="17" spans="1:11" ht="23.25" thickBot="1">
      <c r="A17" s="119" t="s">
        <v>56</v>
      </c>
      <c r="B17" s="103" t="s">
        <v>14</v>
      </c>
      <c r="C17" s="154">
        <v>55.9</v>
      </c>
      <c r="D17" s="154">
        <v>54.2</v>
      </c>
      <c r="E17" s="154">
        <v>56.2</v>
      </c>
      <c r="F17" s="154">
        <v>56.6</v>
      </c>
      <c r="G17" s="164">
        <f>F17/E17*100</f>
        <v>100.71174377224199</v>
      </c>
      <c r="H17" s="154">
        <v>57</v>
      </c>
      <c r="I17" s="154">
        <v>57.2</v>
      </c>
      <c r="J17" s="154">
        <v>57.5</v>
      </c>
      <c r="K17" s="150">
        <f>J17/C17*100</f>
        <v>102.86225402504472</v>
      </c>
    </row>
    <row r="18" spans="1:11" ht="24.75" customHeight="1" thickBot="1">
      <c r="A18" s="107" t="s">
        <v>6</v>
      </c>
      <c r="B18" s="88" t="s">
        <v>14</v>
      </c>
      <c r="C18" s="152">
        <v>465.9</v>
      </c>
      <c r="D18" s="152">
        <v>423.6</v>
      </c>
      <c r="E18" s="152">
        <v>425.6</v>
      </c>
      <c r="F18" s="152">
        <v>444.8</v>
      </c>
      <c r="G18" s="164">
        <f>F18/E18*100</f>
        <v>104.51127819548871</v>
      </c>
      <c r="H18" s="152">
        <f>F18*102.1/100</f>
        <v>454.1408</v>
      </c>
      <c r="I18" s="152">
        <f>H18*102.8/100</f>
        <v>466.85674240000003</v>
      </c>
      <c r="J18" s="152">
        <f>I18*103.3/100</f>
        <v>482.2630148992</v>
      </c>
      <c r="K18" s="150">
        <f>J18/C18*100</f>
        <v>103.51213026383346</v>
      </c>
    </row>
    <row r="19" spans="1:11" ht="24.75" customHeight="1" thickBot="1">
      <c r="A19" s="52" t="s">
        <v>7</v>
      </c>
      <c r="B19" s="84" t="s">
        <v>9</v>
      </c>
      <c r="C19" s="151">
        <v>0</v>
      </c>
      <c r="D19" s="150">
        <v>0</v>
      </c>
      <c r="E19" s="150">
        <v>0</v>
      </c>
      <c r="F19" s="150">
        <v>0</v>
      </c>
      <c r="G19" s="164">
        <v>0</v>
      </c>
      <c r="H19" s="150">
        <v>0</v>
      </c>
      <c r="I19" s="150">
        <v>0</v>
      </c>
      <c r="J19" s="150">
        <v>0</v>
      </c>
      <c r="K19" s="150">
        <v>0</v>
      </c>
    </row>
    <row r="20" spans="1:11" ht="24.75" customHeight="1" thickBot="1">
      <c r="A20" s="55" t="s">
        <v>25</v>
      </c>
      <c r="B20" s="85" t="s">
        <v>10</v>
      </c>
      <c r="C20" s="154">
        <v>38.4</v>
      </c>
      <c r="D20" s="154">
        <v>31.7</v>
      </c>
      <c r="E20" s="154">
        <v>32.5</v>
      </c>
      <c r="F20" s="154">
        <v>33.6</v>
      </c>
      <c r="G20" s="164">
        <f>F20/E20*100</f>
        <v>103.38461538461539</v>
      </c>
      <c r="H20" s="154">
        <v>35.2</v>
      </c>
      <c r="I20" s="154">
        <f>H20*102.7/100</f>
        <v>36.150400000000005</v>
      </c>
      <c r="J20" s="154">
        <v>39</v>
      </c>
      <c r="K20" s="150">
        <f>J20/C20*100</f>
        <v>101.5625</v>
      </c>
    </row>
    <row r="21" spans="1:11" ht="24.75" customHeight="1" thickBot="1">
      <c r="A21" s="104" t="s">
        <v>28</v>
      </c>
      <c r="B21" s="86" t="s">
        <v>11</v>
      </c>
      <c r="C21" s="162">
        <v>2300</v>
      </c>
      <c r="D21" s="176">
        <v>2340</v>
      </c>
      <c r="E21" s="176">
        <v>2390</v>
      </c>
      <c r="F21" s="176">
        <v>2416</v>
      </c>
      <c r="G21" s="164">
        <f>F21/E21*100</f>
        <v>101.08786610878661</v>
      </c>
      <c r="H21" s="176">
        <v>2540</v>
      </c>
      <c r="I21" s="176">
        <v>2585</v>
      </c>
      <c r="J21" s="176">
        <v>2940</v>
      </c>
      <c r="K21" s="150">
        <f>J21/C21*100</f>
        <v>127.82608695652173</v>
      </c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42"/>
      <c r="B23" s="143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142"/>
      <c r="B25" s="143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3"/>
  <sheetViews>
    <sheetView zoomScalePageLayoutView="0" workbookViewId="0" topLeftCell="B4">
      <selection activeCell="M19" sqref="M19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3.00390625" style="0" customWidth="1"/>
  </cols>
  <sheetData>
    <row r="2" spans="1:5" ht="14.25">
      <c r="A2" s="48" t="s">
        <v>81</v>
      </c>
      <c r="B2" s="78"/>
      <c r="C2" s="78"/>
      <c r="D2" s="78"/>
      <c r="E2" s="78"/>
    </row>
    <row r="3" spans="1:6" ht="16.5" thickBot="1">
      <c r="A3" s="79"/>
      <c r="B3" s="80" t="s">
        <v>72</v>
      </c>
      <c r="C3" s="81"/>
      <c r="D3" s="78"/>
      <c r="E3" s="78"/>
      <c r="F3" s="1"/>
    </row>
    <row r="4" spans="1:5" ht="14.25">
      <c r="A4" s="48" t="s">
        <v>15</v>
      </c>
      <c r="B4" s="49"/>
      <c r="C4" s="49"/>
      <c r="D4" s="49"/>
      <c r="E4" s="49"/>
    </row>
    <row r="5" spans="1:7" ht="14.25">
      <c r="A5" s="48" t="s">
        <v>53</v>
      </c>
      <c r="B5" s="49"/>
      <c r="C5" s="48"/>
      <c r="D5" s="49"/>
      <c r="E5" s="49"/>
      <c r="F5" s="11"/>
      <c r="G5" s="11"/>
    </row>
    <row r="6" ht="13.5" thickBot="1"/>
    <row r="7" spans="1:11" ht="18" customHeight="1" thickBot="1">
      <c r="A7" s="59" t="s">
        <v>0</v>
      </c>
      <c r="B7" s="58" t="s">
        <v>1</v>
      </c>
      <c r="C7" s="70" t="s">
        <v>18</v>
      </c>
      <c r="D7" s="71"/>
      <c r="E7" s="71"/>
      <c r="F7" s="75" t="s">
        <v>12</v>
      </c>
      <c r="G7" s="62" t="s">
        <v>77</v>
      </c>
      <c r="H7" s="70" t="s">
        <v>17</v>
      </c>
      <c r="I7" s="72"/>
      <c r="J7" s="72"/>
      <c r="K7" s="62" t="s">
        <v>79</v>
      </c>
    </row>
    <row r="8" spans="1:11" ht="19.5" customHeight="1" thickBot="1">
      <c r="A8" s="74"/>
      <c r="B8" s="63" t="s">
        <v>2</v>
      </c>
      <c r="C8" s="76" t="s">
        <v>57</v>
      </c>
      <c r="D8" s="76" t="s">
        <v>61</v>
      </c>
      <c r="E8" s="76" t="s">
        <v>62</v>
      </c>
      <c r="F8" s="64" t="s">
        <v>63</v>
      </c>
      <c r="G8" s="66" t="s">
        <v>76</v>
      </c>
      <c r="H8" s="64" t="s">
        <v>64</v>
      </c>
      <c r="I8" s="64" t="s">
        <v>66</v>
      </c>
      <c r="J8" s="137" t="s">
        <v>78</v>
      </c>
      <c r="K8" s="64" t="s">
        <v>82</v>
      </c>
    </row>
    <row r="9" spans="1:11" ht="24.75" customHeight="1">
      <c r="A9" s="50" t="s">
        <v>68</v>
      </c>
      <c r="B9" s="87" t="s">
        <v>8</v>
      </c>
      <c r="C9" s="163">
        <v>0</v>
      </c>
      <c r="D9" s="163">
        <v>0</v>
      </c>
      <c r="E9" s="163">
        <v>0</v>
      </c>
      <c r="F9" s="163">
        <v>0</v>
      </c>
      <c r="G9" s="152">
        <v>0</v>
      </c>
      <c r="H9" s="163">
        <v>0</v>
      </c>
      <c r="I9" s="163">
        <v>0</v>
      </c>
      <c r="J9" s="163">
        <v>0</v>
      </c>
      <c r="K9" s="152">
        <v>0</v>
      </c>
    </row>
    <row r="10" spans="1:11" ht="24.75" customHeight="1">
      <c r="A10" s="140" t="s">
        <v>69</v>
      </c>
      <c r="B10" s="88" t="s">
        <v>14</v>
      </c>
      <c r="C10" s="153">
        <v>0</v>
      </c>
      <c r="D10" s="153">
        <v>0</v>
      </c>
      <c r="E10" s="153">
        <v>0</v>
      </c>
      <c r="F10" s="153">
        <v>0</v>
      </c>
      <c r="G10" s="152">
        <v>0</v>
      </c>
      <c r="H10" s="153">
        <v>0</v>
      </c>
      <c r="I10" s="153">
        <v>0</v>
      </c>
      <c r="J10" s="153">
        <v>0</v>
      </c>
      <c r="K10" s="152">
        <v>0</v>
      </c>
    </row>
    <row r="11" spans="1:11" ht="24.75" customHeight="1">
      <c r="A11" s="140" t="s">
        <v>71</v>
      </c>
      <c r="B11" s="88" t="s">
        <v>14</v>
      </c>
      <c r="C11" s="153">
        <v>0</v>
      </c>
      <c r="D11" s="153">
        <v>0</v>
      </c>
      <c r="E11" s="153">
        <v>0</v>
      </c>
      <c r="F11" s="153">
        <v>0</v>
      </c>
      <c r="G11" s="152">
        <v>0</v>
      </c>
      <c r="H11" s="153">
        <v>0</v>
      </c>
      <c r="I11" s="153">
        <v>0</v>
      </c>
      <c r="J11" s="153">
        <v>0</v>
      </c>
      <c r="K11" s="152">
        <v>0</v>
      </c>
    </row>
    <row r="12" spans="1:11" ht="24.75" customHeight="1">
      <c r="A12" s="141" t="s">
        <v>70</v>
      </c>
      <c r="B12" s="88" t="s">
        <v>14</v>
      </c>
      <c r="C12" s="153">
        <v>0</v>
      </c>
      <c r="D12" s="153">
        <v>0</v>
      </c>
      <c r="E12" s="153">
        <v>0</v>
      </c>
      <c r="F12" s="153">
        <v>0</v>
      </c>
      <c r="G12" s="152">
        <v>0</v>
      </c>
      <c r="H12" s="153">
        <v>0</v>
      </c>
      <c r="I12" s="153">
        <v>0</v>
      </c>
      <c r="J12" s="153">
        <v>0</v>
      </c>
      <c r="K12" s="152">
        <v>0</v>
      </c>
    </row>
    <row r="13" spans="1:11" ht="24.75" customHeight="1">
      <c r="A13" s="52" t="s">
        <v>13</v>
      </c>
      <c r="B13" s="88" t="s">
        <v>14</v>
      </c>
      <c r="C13" s="152">
        <v>5.4</v>
      </c>
      <c r="D13" s="152">
        <v>5.1</v>
      </c>
      <c r="E13" s="152">
        <v>5.2</v>
      </c>
      <c r="F13" s="152">
        <v>5.4</v>
      </c>
      <c r="G13" s="152">
        <f>F13/E13*100</f>
        <v>103.84615384615385</v>
      </c>
      <c r="H13" s="152">
        <f>F13*102.5/100</f>
        <v>5.535</v>
      </c>
      <c r="I13" s="152">
        <f>H13*103/100</f>
        <v>5.70105</v>
      </c>
      <c r="J13" s="152">
        <f>I13*103.5/100</f>
        <v>5.9005867499999995</v>
      </c>
      <c r="K13" s="152">
        <f>J13/C13*100</f>
        <v>109.27012499999998</v>
      </c>
    </row>
    <row r="14" spans="1:11" ht="24.75" customHeight="1">
      <c r="A14" s="52" t="s">
        <v>3</v>
      </c>
      <c r="B14" s="88" t="s">
        <v>14</v>
      </c>
      <c r="C14" s="152">
        <v>9.9</v>
      </c>
      <c r="D14" s="152">
        <v>8.7</v>
      </c>
      <c r="E14" s="152">
        <v>9</v>
      </c>
      <c r="F14" s="152">
        <v>9.1</v>
      </c>
      <c r="G14" s="152">
        <f aca="true" t="shared" si="0" ref="G14:G21">F14/E14*100</f>
        <v>101.11111111111111</v>
      </c>
      <c r="H14" s="152">
        <f>F14*102.5/100</f>
        <v>9.3275</v>
      </c>
      <c r="I14" s="152">
        <f>H14*103/100</f>
        <v>9.607325000000001</v>
      </c>
      <c r="J14" s="152">
        <f>I14*103.5/100</f>
        <v>9.943581375</v>
      </c>
      <c r="K14" s="152">
        <f aca="true" t="shared" si="1" ref="K14:K21">J14/C14*100</f>
        <v>100.44021590909091</v>
      </c>
    </row>
    <row r="15" spans="1:11" ht="24.75" customHeight="1" thickBot="1">
      <c r="A15" s="52" t="s">
        <v>4</v>
      </c>
      <c r="B15" s="88" t="s">
        <v>14</v>
      </c>
      <c r="C15" s="152">
        <v>2.4</v>
      </c>
      <c r="D15" s="152">
        <v>2.3</v>
      </c>
      <c r="E15" s="152">
        <v>2.3</v>
      </c>
      <c r="F15" s="152">
        <v>2.4</v>
      </c>
      <c r="G15" s="152">
        <f t="shared" si="0"/>
        <v>104.34782608695652</v>
      </c>
      <c r="H15" s="152">
        <f>F15*102.5/100</f>
        <v>2.46</v>
      </c>
      <c r="I15" s="152">
        <f>H15*103/100</f>
        <v>2.5338</v>
      </c>
      <c r="J15" s="152">
        <f>I15*103.5/100</f>
        <v>2.622483</v>
      </c>
      <c r="K15" s="152">
        <f t="shared" si="1"/>
        <v>109.270125</v>
      </c>
    </row>
    <row r="16" spans="1:11" ht="24.75" customHeight="1">
      <c r="A16" s="53" t="s">
        <v>5</v>
      </c>
      <c r="B16" s="88" t="s">
        <v>14</v>
      </c>
      <c r="C16" s="163">
        <v>0</v>
      </c>
      <c r="D16" s="163">
        <v>0</v>
      </c>
      <c r="E16" s="163">
        <v>0</v>
      </c>
      <c r="F16" s="163">
        <v>0</v>
      </c>
      <c r="G16" s="152">
        <v>0</v>
      </c>
      <c r="H16" s="163">
        <v>0</v>
      </c>
      <c r="I16" s="163">
        <v>0</v>
      </c>
      <c r="J16" s="163">
        <v>0</v>
      </c>
      <c r="K16" s="152">
        <v>0</v>
      </c>
    </row>
    <row r="17" spans="1:11" ht="22.5">
      <c r="A17" s="119" t="s">
        <v>56</v>
      </c>
      <c r="B17" s="103" t="s">
        <v>14</v>
      </c>
      <c r="C17" s="154">
        <v>510.9</v>
      </c>
      <c r="D17" s="154">
        <v>486.7</v>
      </c>
      <c r="E17" s="154">
        <v>490.2</v>
      </c>
      <c r="F17" s="154">
        <v>511</v>
      </c>
      <c r="G17" s="152">
        <f t="shared" si="0"/>
        <v>104.24316605467156</v>
      </c>
      <c r="H17" s="154">
        <f>F17*102.5/100</f>
        <v>523.775</v>
      </c>
      <c r="I17" s="154">
        <v>532.6</v>
      </c>
      <c r="J17" s="154">
        <v>545</v>
      </c>
      <c r="K17" s="152">
        <f t="shared" si="1"/>
        <v>106.6744959874731</v>
      </c>
    </row>
    <row r="18" spans="1:11" ht="24.75" customHeight="1">
      <c r="A18" s="107" t="s">
        <v>6</v>
      </c>
      <c r="B18" s="88" t="s">
        <v>14</v>
      </c>
      <c r="C18" s="152">
        <v>1770.5</v>
      </c>
      <c r="D18" s="152">
        <v>1604.9</v>
      </c>
      <c r="E18" s="152">
        <v>1499.2</v>
      </c>
      <c r="F18" s="152">
        <v>1685.1</v>
      </c>
      <c r="G18" s="152">
        <f t="shared" si="0"/>
        <v>112.39994663820703</v>
      </c>
      <c r="H18" s="152">
        <f>F18*102.5/100</f>
        <v>1727.2275</v>
      </c>
      <c r="I18" s="152">
        <f>H18*103/100</f>
        <v>1779.0443249999998</v>
      </c>
      <c r="J18" s="152">
        <f>I18*103.5/100</f>
        <v>1841.310876375</v>
      </c>
      <c r="K18" s="152">
        <f t="shared" si="1"/>
        <v>103.99948468652921</v>
      </c>
    </row>
    <row r="19" spans="1:11" ht="24.75" customHeight="1">
      <c r="A19" s="52" t="s">
        <v>7</v>
      </c>
      <c r="B19" s="84" t="s">
        <v>9</v>
      </c>
      <c r="C19" s="150">
        <v>469.2</v>
      </c>
      <c r="D19" s="150">
        <v>508.1</v>
      </c>
      <c r="E19" s="150">
        <v>520.5</v>
      </c>
      <c r="F19" s="150">
        <v>533.5</v>
      </c>
      <c r="G19" s="152">
        <f t="shared" si="0"/>
        <v>102.49759846301633</v>
      </c>
      <c r="H19" s="150">
        <v>545.8</v>
      </c>
      <c r="I19" s="150">
        <v>553.2</v>
      </c>
      <c r="J19" s="150">
        <v>555.4</v>
      </c>
      <c r="K19" s="152">
        <f t="shared" si="1"/>
        <v>118.37169650468884</v>
      </c>
    </row>
    <row r="20" spans="1:11" ht="24.75" customHeight="1">
      <c r="A20" s="55" t="s">
        <v>25</v>
      </c>
      <c r="B20" s="85" t="s">
        <v>10</v>
      </c>
      <c r="C20" s="154">
        <v>53.2</v>
      </c>
      <c r="D20" s="154">
        <v>41.2</v>
      </c>
      <c r="E20" s="154">
        <v>42.1</v>
      </c>
      <c r="F20" s="154">
        <v>43.3</v>
      </c>
      <c r="G20" s="152">
        <f t="shared" si="0"/>
        <v>102.85035629453681</v>
      </c>
      <c r="H20" s="154">
        <f>F20*102.5/100</f>
        <v>44.3825</v>
      </c>
      <c r="I20" s="154">
        <v>47.3</v>
      </c>
      <c r="J20" s="154">
        <v>54.1</v>
      </c>
      <c r="K20" s="152">
        <f t="shared" si="1"/>
        <v>101.69172932330828</v>
      </c>
    </row>
    <row r="21" spans="1:11" ht="24.75" customHeight="1" thickBot="1">
      <c r="A21" s="104" t="s">
        <v>28</v>
      </c>
      <c r="B21" s="86" t="s">
        <v>11</v>
      </c>
      <c r="C21" s="161">
        <v>65.3</v>
      </c>
      <c r="D21" s="176">
        <v>61.4</v>
      </c>
      <c r="E21" s="176">
        <v>64</v>
      </c>
      <c r="F21" s="176">
        <v>65</v>
      </c>
      <c r="G21" s="152">
        <f t="shared" si="0"/>
        <v>101.5625</v>
      </c>
      <c r="H21" s="176">
        <f>F21*102.5/100</f>
        <v>66.625</v>
      </c>
      <c r="I21" s="176">
        <f>H21*103/100</f>
        <v>68.62375</v>
      </c>
      <c r="J21" s="176">
        <f>I21*103.5/100</f>
        <v>71.02558125</v>
      </c>
      <c r="K21" s="152">
        <f t="shared" si="1"/>
        <v>108.76811830015313</v>
      </c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42"/>
      <c r="B23" s="143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142"/>
      <c r="B25" s="143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13"/>
  <sheetViews>
    <sheetView zoomScalePageLayoutView="0" workbookViewId="0" topLeftCell="B7">
      <selection activeCell="K20" sqref="K20"/>
    </sheetView>
  </sheetViews>
  <sheetFormatPr defaultColWidth="9.00390625" defaultRowHeight="12.75"/>
  <cols>
    <col min="1" max="1" width="36.375" style="0" customWidth="1"/>
    <col min="2" max="5" width="11.75390625" style="0" customWidth="1"/>
    <col min="6" max="7" width="10.75390625" style="0" customWidth="1"/>
    <col min="8" max="10" width="11.75390625" style="0" customWidth="1"/>
    <col min="11" max="11" width="12.375" style="0" customWidth="1"/>
  </cols>
  <sheetData>
    <row r="2" spans="1:5" ht="14.25">
      <c r="A2" s="48" t="s">
        <v>81</v>
      </c>
      <c r="B2" s="78"/>
      <c r="C2" s="78"/>
      <c r="D2" s="78"/>
      <c r="E2" s="78"/>
    </row>
    <row r="3" spans="1:6" ht="16.5" thickBot="1">
      <c r="A3" s="79"/>
      <c r="B3" s="80" t="s">
        <v>72</v>
      </c>
      <c r="C3" s="81"/>
      <c r="D3" s="78"/>
      <c r="E3" s="78"/>
      <c r="F3" s="1"/>
    </row>
    <row r="4" spans="1:5" ht="14.25">
      <c r="A4" s="48" t="s">
        <v>15</v>
      </c>
      <c r="B4" s="49"/>
      <c r="C4" s="49"/>
      <c r="D4" s="49"/>
      <c r="E4" s="49"/>
    </row>
    <row r="5" spans="1:7" ht="14.25">
      <c r="A5" s="48" t="s">
        <v>51</v>
      </c>
      <c r="B5" s="49"/>
      <c r="C5" s="48"/>
      <c r="D5" s="49"/>
      <c r="E5" s="49"/>
      <c r="F5" s="11"/>
      <c r="G5" s="11"/>
    </row>
    <row r="6" ht="13.5" thickBot="1"/>
    <row r="7" spans="1:11" ht="18" customHeight="1" thickBot="1">
      <c r="A7" s="59" t="s">
        <v>0</v>
      </c>
      <c r="B7" s="58" t="s">
        <v>1</v>
      </c>
      <c r="C7" s="70" t="s">
        <v>18</v>
      </c>
      <c r="D7" s="71"/>
      <c r="E7" s="71"/>
      <c r="F7" s="75" t="s">
        <v>12</v>
      </c>
      <c r="G7" s="75" t="s">
        <v>83</v>
      </c>
      <c r="H7" s="70" t="s">
        <v>17</v>
      </c>
      <c r="I7" s="72"/>
      <c r="J7" s="72"/>
      <c r="K7" s="62" t="s">
        <v>79</v>
      </c>
    </row>
    <row r="8" spans="1:11" ht="19.5" customHeight="1" thickBot="1">
      <c r="A8" s="74"/>
      <c r="B8" s="63" t="s">
        <v>2</v>
      </c>
      <c r="C8" s="76" t="s">
        <v>57</v>
      </c>
      <c r="D8" s="76" t="s">
        <v>61</v>
      </c>
      <c r="E8" s="76" t="s">
        <v>62</v>
      </c>
      <c r="F8" s="64" t="s">
        <v>63</v>
      </c>
      <c r="G8" s="66" t="s">
        <v>76</v>
      </c>
      <c r="H8" s="64" t="s">
        <v>64</v>
      </c>
      <c r="I8" s="64" t="s">
        <v>66</v>
      </c>
      <c r="J8" s="137" t="s">
        <v>78</v>
      </c>
      <c r="K8" s="75" t="s">
        <v>80</v>
      </c>
    </row>
    <row r="9" spans="1:11" ht="24.75" customHeight="1" thickBot="1">
      <c r="A9" s="50" t="s">
        <v>68</v>
      </c>
      <c r="B9" s="87" t="s">
        <v>8</v>
      </c>
      <c r="C9" s="163">
        <f>SUM(Лист2!C9+Лист3!C9+Лист4!C9)</f>
        <v>7629</v>
      </c>
      <c r="D9" s="163">
        <f>SUM(Лист2!D9+Лист3!D9+Лист4!D9)</f>
        <v>7827</v>
      </c>
      <c r="E9" s="163">
        <f>SUM(Лист2!E9+Лист3!E9+Лист4!E9)</f>
        <v>11544.300000000001</v>
      </c>
      <c r="F9" s="163">
        <f>SUM(Лист2!F9+Лист3!F9+Лист4!F9)</f>
        <v>11680</v>
      </c>
      <c r="G9" s="164">
        <f>F9/E9*100</f>
        <v>101.17547187789644</v>
      </c>
      <c r="H9" s="163">
        <f>SUM(Лист2!H9+Лист3!H9+Лист4!H9)</f>
        <v>11849.75</v>
      </c>
      <c r="I9" s="163">
        <f>SUM(Лист2!I9+Лист3!I9+Лист4!I9)</f>
        <v>12124.7925</v>
      </c>
      <c r="J9" s="163">
        <f>SUM(Лист2!J9+Лист3!J9+Лист4!J9)</f>
        <v>12416</v>
      </c>
      <c r="K9" s="150">
        <f>J9/C9*100</f>
        <v>162.74741119412766</v>
      </c>
    </row>
    <row r="10" spans="1:11" ht="27.75" customHeight="1" thickBot="1">
      <c r="A10" s="140" t="s">
        <v>69</v>
      </c>
      <c r="B10" s="88" t="s">
        <v>14</v>
      </c>
      <c r="C10" s="163">
        <f>SUM(Лист2!C10+Лист3!C10+Лист4!C10)</f>
        <v>0</v>
      </c>
      <c r="D10" s="163">
        <f>SUM(Лист2!D10+Лист3!D10+Лист4!D10)</f>
        <v>0</v>
      </c>
      <c r="E10" s="163">
        <f>SUM(Лист2!E10+Лист3!E10+Лист4!E10)</f>
        <v>0</v>
      </c>
      <c r="F10" s="163">
        <f>SUM(Лист2!F10+Лист3!F10+Лист4!F10)</f>
        <v>0</v>
      </c>
      <c r="G10" s="164">
        <v>0</v>
      </c>
      <c r="H10" s="163">
        <f>SUM(Лист2!H10+Лист3!H10+Лист4!H10)</f>
        <v>0</v>
      </c>
      <c r="I10" s="163">
        <f>SUM(Лист2!I10+Лист3!I10+Лист4!I10)</f>
        <v>0</v>
      </c>
      <c r="J10" s="163">
        <f>SUM(Лист2!J10+Лист3!J10+Лист4!J10)</f>
        <v>0</v>
      </c>
      <c r="K10" s="150">
        <v>0</v>
      </c>
    </row>
    <row r="11" spans="1:11" ht="26.25" customHeight="1" thickBot="1">
      <c r="A11" s="140" t="s">
        <v>71</v>
      </c>
      <c r="B11" s="88" t="s">
        <v>14</v>
      </c>
      <c r="C11" s="163">
        <f>SUM(Лист2!C11+Лист3!C11+Лист4!C11)</f>
        <v>0</v>
      </c>
      <c r="D11" s="163">
        <f>SUM(Лист2!D11+Лист3!D11+Лист4!D11)</f>
        <v>0</v>
      </c>
      <c r="E11" s="163">
        <f>SUM(Лист2!E11+Лист3!E11+Лист4!E11)</f>
        <v>0</v>
      </c>
      <c r="F11" s="163">
        <f>SUM(Лист2!F11+Лист3!F11+Лист4!F11)</f>
        <v>0</v>
      </c>
      <c r="G11" s="164">
        <v>0</v>
      </c>
      <c r="H11" s="163">
        <f>SUM(Лист2!H11+Лист3!H11+Лист4!H11)</f>
        <v>0</v>
      </c>
      <c r="I11" s="163">
        <f>SUM(Лист2!I11+Лист3!I11+Лист4!I11)</f>
        <v>0</v>
      </c>
      <c r="J11" s="163">
        <f>SUM(Лист2!J11+Лист3!J11+Лист4!J11)</f>
        <v>0</v>
      </c>
      <c r="K11" s="150">
        <v>0</v>
      </c>
    </row>
    <row r="12" spans="1:11" ht="30.75" customHeight="1" thickBot="1">
      <c r="A12" s="141" t="s">
        <v>70</v>
      </c>
      <c r="B12" s="88" t="s">
        <v>14</v>
      </c>
      <c r="C12" s="163">
        <f>SUM(Лист2!C12+Лист3!C12+Лист4!C12)</f>
        <v>0</v>
      </c>
      <c r="D12" s="163">
        <f>SUM(Лист2!D12+Лист3!D12+Лист4!D12)</f>
        <v>0</v>
      </c>
      <c r="E12" s="163">
        <f>SUM(Лист2!E12+Лист3!E12+Лист4!E12)</f>
        <v>0</v>
      </c>
      <c r="F12" s="163">
        <f>SUM(Лист2!F12+Лист3!F12+Лист4!F12)</f>
        <v>0</v>
      </c>
      <c r="G12" s="164">
        <v>0</v>
      </c>
      <c r="H12" s="163">
        <f>SUM(Лист2!H12+Лист3!H12+Лист4!H12)</f>
        <v>0</v>
      </c>
      <c r="I12" s="163">
        <f>SUM(Лист2!I12+Лист3!I12+Лист4!I12)</f>
        <v>0</v>
      </c>
      <c r="J12" s="163">
        <f>SUM(Лист2!J12+Лист3!J12+Лист4!J12)</f>
        <v>0</v>
      </c>
      <c r="K12" s="150">
        <v>0</v>
      </c>
    </row>
    <row r="13" spans="1:11" ht="24.75" customHeight="1" thickBot="1">
      <c r="A13" s="52" t="s">
        <v>13</v>
      </c>
      <c r="B13" s="88" t="s">
        <v>14</v>
      </c>
      <c r="C13" s="163">
        <f>SUM(Лист2!C13+Лист3!C13+Лист4!C13)</f>
        <v>5.4</v>
      </c>
      <c r="D13" s="163">
        <f>SUM(Лист2!D13+Лист3!D13+Лист4!D13)</f>
        <v>5.1</v>
      </c>
      <c r="E13" s="163">
        <f>SUM(Лист2!E13+Лист3!E13+Лист4!E13)</f>
        <v>5.2</v>
      </c>
      <c r="F13" s="163">
        <f>SUM(Лист2!F13+Лист3!F13+Лист4!F13)</f>
        <v>5.4</v>
      </c>
      <c r="G13" s="164">
        <f aca="true" t="shared" si="0" ref="G13:G21">F13/E13*100</f>
        <v>103.84615384615385</v>
      </c>
      <c r="H13" s="163">
        <f>SUM(Лист2!H13+Лист3!H13+Лист4!H13)</f>
        <v>5.535</v>
      </c>
      <c r="I13" s="163">
        <f>SUM(Лист2!I13+Лист3!I13+Лист4!I13)</f>
        <v>5.70105</v>
      </c>
      <c r="J13" s="163">
        <f>SUM(Лист2!J13+Лист3!J13+Лист4!J13)</f>
        <v>5.9005867499999995</v>
      </c>
      <c r="K13" s="150">
        <f aca="true" t="shared" si="1" ref="K13:K20">J13/C13*100</f>
        <v>109.27012499999998</v>
      </c>
    </row>
    <row r="14" spans="1:11" ht="24.75" customHeight="1" thickBot="1">
      <c r="A14" s="52" t="s">
        <v>3</v>
      </c>
      <c r="B14" s="88" t="s">
        <v>14</v>
      </c>
      <c r="C14" s="163">
        <f>SUM(Лист2!C14+Лист3!C14+Лист4!C14)</f>
        <v>9.9</v>
      </c>
      <c r="D14" s="163">
        <f>SUM(Лист2!D14+Лист3!D14+Лист4!D14)</f>
        <v>8.7</v>
      </c>
      <c r="E14" s="163">
        <f>SUM(Лист2!E14+Лист3!E14+Лист4!E14)</f>
        <v>9</v>
      </c>
      <c r="F14" s="163">
        <f>SUM(Лист2!F14+Лист3!F14+Лист4!F14)</f>
        <v>9.1</v>
      </c>
      <c r="G14" s="164">
        <f t="shared" si="0"/>
        <v>101.11111111111111</v>
      </c>
      <c r="H14" s="163">
        <f>SUM(Лист2!H14+Лист3!H14+Лист4!H14)</f>
        <v>9.3275</v>
      </c>
      <c r="I14" s="163">
        <f>SUM(Лист2!I14+Лист3!I14+Лист4!I14)</f>
        <v>9.607325000000001</v>
      </c>
      <c r="J14" s="163">
        <f>SUM(Лист2!J14+Лист3!J14+Лист4!J14)</f>
        <v>9.943581375</v>
      </c>
      <c r="K14" s="150">
        <f t="shared" si="1"/>
        <v>100.44021590909091</v>
      </c>
    </row>
    <row r="15" spans="1:11" ht="24.75" customHeight="1" thickBot="1">
      <c r="A15" s="52" t="s">
        <v>4</v>
      </c>
      <c r="B15" s="88" t="s">
        <v>14</v>
      </c>
      <c r="C15" s="163">
        <f>SUM(Лист2!C15+Лист3!C15+Лист4!C15)</f>
        <v>2.4</v>
      </c>
      <c r="D15" s="163">
        <f>SUM(Лист2!D15+Лист3!D15+Лист4!D15)</f>
        <v>2.3</v>
      </c>
      <c r="E15" s="163">
        <f>SUM(Лист2!E15+Лист3!E15+Лист4!E15)</f>
        <v>2.3</v>
      </c>
      <c r="F15" s="163">
        <f>SUM(Лист2!F15+Лист3!F15+Лист4!F15)</f>
        <v>2.4</v>
      </c>
      <c r="G15" s="164">
        <f t="shared" si="0"/>
        <v>104.34782608695652</v>
      </c>
      <c r="H15" s="163">
        <f>SUM(Лист2!H15+Лист3!H15+Лист4!H15)</f>
        <v>2.46</v>
      </c>
      <c r="I15" s="163">
        <f>SUM(Лист2!I15+Лист3!I15+Лист4!I15)</f>
        <v>2.5338</v>
      </c>
      <c r="J15" s="163">
        <f>SUM(Лист2!J15+Лист3!J15+Лист4!J15)</f>
        <v>2.622483</v>
      </c>
      <c r="K15" s="150">
        <f t="shared" si="1"/>
        <v>109.270125</v>
      </c>
    </row>
    <row r="16" spans="1:11" ht="24.75" customHeight="1" thickBot="1">
      <c r="A16" s="53" t="s">
        <v>5</v>
      </c>
      <c r="B16" s="88" t="s">
        <v>14</v>
      </c>
      <c r="C16" s="163">
        <f>SUM(Лист2!C16+Лист3!C16+Лист4!C16)</f>
        <v>0</v>
      </c>
      <c r="D16" s="163">
        <f>SUM(Лист2!D16+Лист3!D16+Лист4!D16)</f>
        <v>0</v>
      </c>
      <c r="E16" s="163">
        <f>SUM(Лист2!E16+Лист3!E16+Лист4!E16)</f>
        <v>0</v>
      </c>
      <c r="F16" s="163">
        <f>SUM(Лист2!F16+Лист3!F16+Лист4!F16)</f>
        <v>0</v>
      </c>
      <c r="G16" s="164">
        <v>0</v>
      </c>
      <c r="H16" s="163">
        <f>SUM(Лист2!H16+Лист3!H16+Лист4!H16)</f>
        <v>0</v>
      </c>
      <c r="I16" s="163">
        <f>SUM(Лист2!I16+Лист3!I16+Лист4!I16)</f>
        <v>0</v>
      </c>
      <c r="J16" s="163">
        <f>SUM(Лист2!J16+Лист3!J16+Лист4!J16)</f>
        <v>0</v>
      </c>
      <c r="K16" s="150">
        <v>0</v>
      </c>
    </row>
    <row r="17" spans="1:11" ht="23.25" thickBot="1">
      <c r="A17" s="119" t="s">
        <v>56</v>
      </c>
      <c r="B17" s="103" t="s">
        <v>14</v>
      </c>
      <c r="C17" s="163">
        <f>SUM(Лист2!C17+Лист3!C17+Лист4!C17)</f>
        <v>571.6</v>
      </c>
      <c r="D17" s="163">
        <f>SUM(Лист2!D17+Лист3!D17+Лист4!D17)</f>
        <v>545.4</v>
      </c>
      <c r="E17" s="163">
        <f>SUM(Лист2!E17+Лист3!E17+Лист4!E17)</f>
        <v>550</v>
      </c>
      <c r="F17" s="163">
        <f>SUM(Лист2!F17+Лист3!F17+Лист4!F17)</f>
        <v>571.4</v>
      </c>
      <c r="G17" s="164">
        <f t="shared" si="0"/>
        <v>103.89090909090908</v>
      </c>
      <c r="H17" s="163">
        <f>SUM(Лист2!H17+Лист3!H17+Лист4!H17)</f>
        <v>584.775</v>
      </c>
      <c r="I17" s="163">
        <f>SUM(Лист2!I17+Лист3!I17+Лист4!I17)</f>
        <v>594</v>
      </c>
      <c r="J17" s="163">
        <f>SUM(Лист2!J17+Лист3!J17+Лист4!J17)</f>
        <v>607</v>
      </c>
      <c r="K17" s="150">
        <f t="shared" si="1"/>
        <v>106.19314205738277</v>
      </c>
    </row>
    <row r="18" spans="1:11" ht="24.75" customHeight="1" thickBot="1">
      <c r="A18" s="107" t="s">
        <v>6</v>
      </c>
      <c r="B18" s="88" t="s">
        <v>14</v>
      </c>
      <c r="C18" s="163">
        <f>SUM(Лист2!C18+Лист3!C18+Лист4!C18)</f>
        <v>2236.4</v>
      </c>
      <c r="D18" s="163">
        <f>SUM(Лист2!D18+Лист3!D18+Лист4!D18)</f>
        <v>2028.5</v>
      </c>
      <c r="E18" s="163">
        <f>SUM(Лист2!E18+Лист3!E18+Лист4!E18)</f>
        <v>1924.8000000000002</v>
      </c>
      <c r="F18" s="163">
        <f>SUM(Лист2!F18+Лист3!F18+Лист4!F18)</f>
        <v>2129.9</v>
      </c>
      <c r="G18" s="164">
        <f t="shared" si="0"/>
        <v>110.65565253532834</v>
      </c>
      <c r="H18" s="163">
        <f>SUM(Лист2!H18+Лист3!H18+Лист4!H18)</f>
        <v>2181.3683</v>
      </c>
      <c r="I18" s="163">
        <f>SUM(Лист2!I18+Лист3!I18+Лист4!I18)</f>
        <v>2245.9010674</v>
      </c>
      <c r="J18" s="163">
        <f>SUM(Лист2!J18+Лист3!J18+Лист4!J18)</f>
        <v>2323.5738912742</v>
      </c>
      <c r="K18" s="150">
        <f t="shared" si="1"/>
        <v>103.89795614712037</v>
      </c>
    </row>
    <row r="19" spans="1:11" ht="24.75" customHeight="1" thickBot="1">
      <c r="A19" s="52" t="s">
        <v>7</v>
      </c>
      <c r="B19" s="84" t="s">
        <v>9</v>
      </c>
      <c r="C19" s="163">
        <f>SUM(Лист2!C19+Лист3!C19+Лист4!C19)</f>
        <v>469.2</v>
      </c>
      <c r="D19" s="163">
        <f>SUM(Лист2!D19+Лист3!D19+Лист4!D19)</f>
        <v>508.1</v>
      </c>
      <c r="E19" s="163">
        <f>SUM(Лист2!E19+Лист3!E19+Лист4!E19)</f>
        <v>520.5</v>
      </c>
      <c r="F19" s="163">
        <f>SUM(Лист2!F19+Лист3!F19+Лист4!F19)</f>
        <v>533.5</v>
      </c>
      <c r="G19" s="164">
        <f t="shared" si="0"/>
        <v>102.49759846301633</v>
      </c>
      <c r="H19" s="163">
        <f>SUM(Лист2!H19+Лист3!H19+Лист4!H19)</f>
        <v>545.8</v>
      </c>
      <c r="I19" s="163">
        <f>SUM(Лист2!I19+Лист3!I19+Лист4!I19)</f>
        <v>553.2</v>
      </c>
      <c r="J19" s="163">
        <f>SUM(Лист2!J19+Лист3!J19+Лист4!J19)</f>
        <v>555.4</v>
      </c>
      <c r="K19" s="150">
        <f t="shared" si="1"/>
        <v>118.37169650468884</v>
      </c>
    </row>
    <row r="20" spans="1:11" ht="24.75" customHeight="1" thickBot="1">
      <c r="A20" s="55" t="s">
        <v>25</v>
      </c>
      <c r="B20" s="85" t="s">
        <v>10</v>
      </c>
      <c r="C20" s="163">
        <f>SUM(Лист2!C20+Лист3!C20+Лист4!C20)</f>
        <v>159.7</v>
      </c>
      <c r="D20" s="163">
        <f>SUM(Лист2!D20+Лист3!D20+Лист4!D20)</f>
        <v>121.3</v>
      </c>
      <c r="E20" s="163">
        <f>SUM(Лист2!E20+Лист3!E20+Лист4!E20)</f>
        <v>124.80000000000001</v>
      </c>
      <c r="F20" s="163">
        <f>SUM(Лист2!F20+Лист3!F20+Лист4!F20)</f>
        <v>130.3</v>
      </c>
      <c r="G20" s="164">
        <f t="shared" si="0"/>
        <v>104.40705128205127</v>
      </c>
      <c r="H20" s="163">
        <f>SUM(Лист2!H20+Лист3!H20+Лист4!H20)</f>
        <v>135.8825</v>
      </c>
      <c r="I20" s="163">
        <f>SUM(Лист2!I20+Лист3!I20+Лист4!I20)</f>
        <v>142.85039999999998</v>
      </c>
      <c r="J20" s="163">
        <f>SUM(Лист2!J20+Лист3!J20+Лист4!J20)</f>
        <v>161.3</v>
      </c>
      <c r="K20" s="150">
        <f t="shared" si="1"/>
        <v>101.00187852222919</v>
      </c>
    </row>
    <row r="21" spans="1:11" ht="24.75" customHeight="1" thickBot="1">
      <c r="A21" s="104" t="s">
        <v>28</v>
      </c>
      <c r="B21" s="86" t="s">
        <v>11</v>
      </c>
      <c r="C21" s="163">
        <f>SUM(Лист2!C21+Лист3!C21+Лист4!C21)</f>
        <v>5685.3</v>
      </c>
      <c r="D21" s="163">
        <f>SUM(Лист2!D21+Лист3!D21+Лист4!D21)</f>
        <v>5977.799999999999</v>
      </c>
      <c r="E21" s="163">
        <f>SUM(Лист2!E21+Лист3!E21+Лист4!E21)</f>
        <v>6104</v>
      </c>
      <c r="F21" s="163">
        <f>SUM(Лист2!F21+Лист3!F21+Лист4!F21)</f>
        <v>6321.2</v>
      </c>
      <c r="G21" s="164">
        <f t="shared" si="0"/>
        <v>103.55832241153342</v>
      </c>
      <c r="H21" s="163">
        <f>SUM(Лист2!H21+Лист3!H21+Лист4!H21)</f>
        <v>6535.1496</v>
      </c>
      <c r="I21" s="163">
        <f>SUM(Лист2!I21+Лист3!I21+Лист4!I21)</f>
        <v>6688.218514199999</v>
      </c>
      <c r="J21" s="163">
        <f>SUM(Лист2!J21+Лист3!J21+Лист4!J21)</f>
        <v>7186.831162197</v>
      </c>
      <c r="K21" s="150">
        <f>J21/C21*100</f>
        <v>126.41076393852566</v>
      </c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42"/>
      <c r="B23" s="143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142"/>
      <c r="B25" s="143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2"/>
      <c r="C113" s="2"/>
      <c r="D113" s="2"/>
      <c r="E113" s="2"/>
      <c r="F113" s="2"/>
      <c r="G113" s="2"/>
      <c r="H113" s="2"/>
      <c r="I113" s="2"/>
      <c r="J113" s="2"/>
      <c r="K113" s="2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0"/>
  <sheetViews>
    <sheetView zoomScalePageLayoutView="0" workbookViewId="0" topLeftCell="A10">
      <selection activeCell="L21" sqref="L21"/>
    </sheetView>
  </sheetViews>
  <sheetFormatPr defaultColWidth="9.00390625" defaultRowHeight="12.75"/>
  <cols>
    <col min="1" max="1" width="30.75390625" style="0" customWidth="1"/>
    <col min="2" max="2" width="9.75390625" style="0" customWidth="1"/>
    <col min="3" max="3" width="11.75390625" style="0" customWidth="1"/>
    <col min="4" max="10" width="13.75390625" style="0" customWidth="1"/>
  </cols>
  <sheetData>
    <row r="1" spans="1:11" ht="15.75" customHeight="1">
      <c r="A1" s="48" t="s">
        <v>81</v>
      </c>
      <c r="B1" s="49"/>
      <c r="C1" s="49"/>
      <c r="D1" s="49"/>
      <c r="E1" s="49"/>
      <c r="F1" s="49"/>
      <c r="G1" s="89"/>
      <c r="H1" s="89"/>
      <c r="I1" s="89"/>
      <c r="J1" s="89"/>
      <c r="K1" s="2"/>
    </row>
    <row r="2" spans="1:11" ht="15.75" customHeight="1" thickBot="1">
      <c r="A2" s="100"/>
      <c r="B2" s="80" t="s">
        <v>72</v>
      </c>
      <c r="C2" s="81"/>
      <c r="D2" s="49"/>
      <c r="E2" s="49"/>
      <c r="F2" s="49"/>
      <c r="G2" s="89"/>
      <c r="H2" s="89"/>
      <c r="I2" s="89"/>
      <c r="J2" s="89"/>
      <c r="K2" s="2"/>
    </row>
    <row r="3" spans="1:11" ht="15.75" customHeight="1" thickBot="1">
      <c r="A3" s="83" t="s">
        <v>27</v>
      </c>
      <c r="B3" s="82"/>
      <c r="C3" s="82"/>
      <c r="D3" s="78"/>
      <c r="E3" s="78"/>
      <c r="F3" s="78"/>
      <c r="G3" s="82"/>
      <c r="H3" s="89"/>
      <c r="I3" s="89"/>
      <c r="J3" s="89"/>
      <c r="K3" s="2"/>
    </row>
    <row r="4" spans="1:11" ht="16.5" customHeight="1" thickBot="1">
      <c r="A4" s="67" t="s">
        <v>26</v>
      </c>
      <c r="B4" s="90"/>
      <c r="C4" s="69" t="s">
        <v>1</v>
      </c>
      <c r="D4" s="70" t="s">
        <v>18</v>
      </c>
      <c r="E4" s="71"/>
      <c r="F4" s="71"/>
      <c r="G4" s="75" t="s">
        <v>12</v>
      </c>
      <c r="H4" s="68" t="s">
        <v>17</v>
      </c>
      <c r="I4" s="60"/>
      <c r="J4" s="61"/>
      <c r="K4" s="2"/>
    </row>
    <row r="5" spans="1:11" ht="16.5" customHeight="1" thickBot="1">
      <c r="A5" s="92"/>
      <c r="B5" s="91"/>
      <c r="C5" s="65" t="s">
        <v>2</v>
      </c>
      <c r="D5" s="76" t="s">
        <v>57</v>
      </c>
      <c r="E5" s="76" t="s">
        <v>61</v>
      </c>
      <c r="F5" s="76" t="s">
        <v>62</v>
      </c>
      <c r="G5" s="64" t="s">
        <v>63</v>
      </c>
      <c r="H5" s="64" t="s">
        <v>64</v>
      </c>
      <c r="I5" s="64" t="s">
        <v>66</v>
      </c>
      <c r="J5" s="64" t="s">
        <v>78</v>
      </c>
      <c r="K5" s="2"/>
    </row>
    <row r="6" spans="1:11" ht="15.75" customHeight="1">
      <c r="A6" s="120" t="s">
        <v>58</v>
      </c>
      <c r="B6" s="121"/>
      <c r="C6" s="51"/>
      <c r="D6" s="165"/>
      <c r="E6" s="164"/>
      <c r="F6" s="165"/>
      <c r="G6" s="164"/>
      <c r="H6" s="165"/>
      <c r="I6" s="164"/>
      <c r="J6" s="151"/>
      <c r="K6" s="2"/>
    </row>
    <row r="7" spans="1:11" ht="17.25" customHeight="1" thickBot="1">
      <c r="A7" s="122" t="s">
        <v>59</v>
      </c>
      <c r="B7" s="123"/>
      <c r="C7" s="56" t="s">
        <v>60</v>
      </c>
      <c r="D7" s="166">
        <v>2</v>
      </c>
      <c r="E7" s="152">
        <v>2</v>
      </c>
      <c r="F7" s="166">
        <v>2</v>
      </c>
      <c r="G7" s="152">
        <v>2</v>
      </c>
      <c r="H7" s="166">
        <v>2</v>
      </c>
      <c r="I7" s="152">
        <v>2</v>
      </c>
      <c r="J7" s="153">
        <v>2</v>
      </c>
      <c r="K7" s="2"/>
    </row>
    <row r="8" spans="1:11" ht="14.25" customHeight="1" thickBot="1">
      <c r="A8" s="128" t="s">
        <v>19</v>
      </c>
      <c r="B8" s="125"/>
      <c r="C8" s="56"/>
      <c r="D8" s="166"/>
      <c r="E8" s="152"/>
      <c r="F8" s="166"/>
      <c r="G8" s="152"/>
      <c r="H8" s="166"/>
      <c r="I8" s="152"/>
      <c r="J8" s="153"/>
      <c r="K8" s="2"/>
    </row>
    <row r="9" spans="1:11" ht="14.25" customHeight="1" thickBot="1">
      <c r="A9" s="126" t="s">
        <v>20</v>
      </c>
      <c r="B9" s="127"/>
      <c r="C9" s="56" t="s">
        <v>60</v>
      </c>
      <c r="D9" s="166"/>
      <c r="E9" s="152"/>
      <c r="F9" s="166"/>
      <c r="G9" s="152"/>
      <c r="H9" s="166"/>
      <c r="I9" s="152"/>
      <c r="J9" s="153"/>
      <c r="K9" s="2"/>
    </row>
    <row r="10" spans="1:11" ht="15" customHeight="1" thickBot="1">
      <c r="A10" s="124" t="s">
        <v>21</v>
      </c>
      <c r="B10" s="125"/>
      <c r="C10" s="56" t="s">
        <v>60</v>
      </c>
      <c r="D10" s="166">
        <v>2</v>
      </c>
      <c r="E10" s="152">
        <v>2</v>
      </c>
      <c r="F10" s="166">
        <v>2</v>
      </c>
      <c r="G10" s="152">
        <v>2</v>
      </c>
      <c r="H10" s="166">
        <v>2</v>
      </c>
      <c r="I10" s="152">
        <v>2</v>
      </c>
      <c r="J10" s="153">
        <v>2</v>
      </c>
      <c r="K10" s="2"/>
    </row>
    <row r="11" spans="1:11" ht="24.75" customHeight="1" thickBot="1">
      <c r="A11" s="97" t="s">
        <v>52</v>
      </c>
      <c r="B11" s="129"/>
      <c r="C11" s="85" t="s">
        <v>54</v>
      </c>
      <c r="D11" s="168">
        <v>690</v>
      </c>
      <c r="E11" s="167">
        <v>878</v>
      </c>
      <c r="F11" s="167">
        <v>287</v>
      </c>
      <c r="G11" s="168">
        <v>298</v>
      </c>
      <c r="H11" s="168">
        <v>313</v>
      </c>
      <c r="I11" s="168">
        <v>330</v>
      </c>
      <c r="J11" s="168">
        <v>345</v>
      </c>
      <c r="K11" s="2"/>
    </row>
    <row r="12" spans="1:11" ht="14.25" customHeight="1" thickBot="1">
      <c r="A12" s="99" t="s">
        <v>19</v>
      </c>
      <c r="B12" s="130"/>
      <c r="C12" s="93"/>
      <c r="D12" s="167"/>
      <c r="E12" s="168"/>
      <c r="F12" s="167"/>
      <c r="G12" s="168"/>
      <c r="H12" s="167"/>
      <c r="I12" s="168"/>
      <c r="J12" s="169"/>
      <c r="K12" s="2"/>
    </row>
    <row r="13" spans="1:11" ht="17.25" customHeight="1" thickBot="1">
      <c r="A13" s="97" t="s">
        <v>20</v>
      </c>
      <c r="B13" s="131"/>
      <c r="C13" s="88" t="s">
        <v>14</v>
      </c>
      <c r="D13" s="167"/>
      <c r="E13" s="168"/>
      <c r="F13" s="167"/>
      <c r="G13" s="168"/>
      <c r="H13" s="167"/>
      <c r="I13" s="168"/>
      <c r="J13" s="169"/>
      <c r="K13" s="2"/>
    </row>
    <row r="14" spans="1:11" ht="16.5" customHeight="1" thickBot="1">
      <c r="A14" s="99" t="s">
        <v>23</v>
      </c>
      <c r="B14" s="132"/>
      <c r="C14" s="88" t="s">
        <v>14</v>
      </c>
      <c r="D14" s="167"/>
      <c r="E14" s="168"/>
      <c r="F14" s="167"/>
      <c r="G14" s="168"/>
      <c r="H14" s="167"/>
      <c r="I14" s="168"/>
      <c r="J14" s="169"/>
      <c r="K14" s="2"/>
    </row>
    <row r="15" spans="1:11" ht="15" customHeight="1" thickBot="1">
      <c r="A15" s="96" t="s">
        <v>21</v>
      </c>
      <c r="B15" s="133"/>
      <c r="C15" s="88" t="s">
        <v>14</v>
      </c>
      <c r="D15" s="168">
        <v>690</v>
      </c>
      <c r="E15" s="167">
        <v>878</v>
      </c>
      <c r="F15" s="167">
        <v>287</v>
      </c>
      <c r="G15" s="168">
        <v>298</v>
      </c>
      <c r="H15" s="168">
        <v>313</v>
      </c>
      <c r="I15" s="168">
        <v>330</v>
      </c>
      <c r="J15" s="168">
        <v>345</v>
      </c>
      <c r="K15" s="2"/>
    </row>
    <row r="16" spans="1:11" ht="15.75" customHeight="1" thickBot="1">
      <c r="A16" s="99" t="s">
        <v>23</v>
      </c>
      <c r="B16" s="129"/>
      <c r="C16" s="88" t="s">
        <v>14</v>
      </c>
      <c r="D16" s="167"/>
      <c r="E16" s="168"/>
      <c r="F16" s="167"/>
      <c r="G16" s="168"/>
      <c r="H16" s="167"/>
      <c r="I16" s="168"/>
      <c r="J16" s="169"/>
      <c r="K16" s="2"/>
    </row>
    <row r="17" spans="1:11" ht="17.25" customHeight="1" thickBot="1">
      <c r="A17" s="96" t="s">
        <v>24</v>
      </c>
      <c r="B17" s="133"/>
      <c r="C17" s="88" t="s">
        <v>14</v>
      </c>
      <c r="D17" s="167"/>
      <c r="E17" s="168"/>
      <c r="F17" s="167"/>
      <c r="G17" s="168"/>
      <c r="H17" s="167"/>
      <c r="I17" s="168"/>
      <c r="J17" s="169"/>
      <c r="K17" s="2"/>
    </row>
    <row r="18" spans="1:11" ht="24.75" customHeight="1" thickBot="1">
      <c r="A18" s="96" t="s">
        <v>22</v>
      </c>
      <c r="B18" s="129"/>
      <c r="C18" s="88" t="s">
        <v>14</v>
      </c>
      <c r="D18" s="167"/>
      <c r="E18" s="168"/>
      <c r="F18" s="167"/>
      <c r="G18" s="168">
        <f>SUM(G20+G21+G22)</f>
        <v>0</v>
      </c>
      <c r="H18" s="168">
        <f>SUM(H20+H21+H22)</f>
        <v>0</v>
      </c>
      <c r="I18" s="168">
        <f>SUM(I20+I21+I22)</f>
        <v>0</v>
      </c>
      <c r="J18" s="168">
        <f>SUM(J20+J21+J22)</f>
        <v>0</v>
      </c>
      <c r="K18" s="2"/>
    </row>
    <row r="19" spans="1:11" ht="12.75" customHeight="1" thickBot="1">
      <c r="A19" s="99" t="s">
        <v>19</v>
      </c>
      <c r="B19" s="134"/>
      <c r="C19" s="88" t="s">
        <v>14</v>
      </c>
      <c r="D19" s="167"/>
      <c r="E19" s="168"/>
      <c r="F19" s="167"/>
      <c r="G19" s="168"/>
      <c r="H19" s="167"/>
      <c r="I19" s="168"/>
      <c r="J19" s="169"/>
      <c r="K19" s="2"/>
    </row>
    <row r="20" spans="1:11" ht="17.25" customHeight="1" thickBot="1">
      <c r="A20" s="97" t="s">
        <v>20</v>
      </c>
      <c r="B20" s="131"/>
      <c r="C20" s="88" t="s">
        <v>14</v>
      </c>
      <c r="D20" s="167"/>
      <c r="E20" s="168"/>
      <c r="F20" s="167"/>
      <c r="G20" s="168"/>
      <c r="H20" s="167"/>
      <c r="I20" s="168"/>
      <c r="J20" s="169"/>
      <c r="K20" s="2"/>
    </row>
    <row r="21" spans="1:11" ht="16.5" customHeight="1" thickBot="1">
      <c r="A21" s="96" t="s">
        <v>21</v>
      </c>
      <c r="B21" s="132"/>
      <c r="C21" s="88" t="s">
        <v>14</v>
      </c>
      <c r="D21" s="167"/>
      <c r="E21" s="168"/>
      <c r="F21" s="167"/>
      <c r="G21" s="168"/>
      <c r="H21" s="167"/>
      <c r="I21" s="168"/>
      <c r="J21" s="169"/>
      <c r="K21" s="2"/>
    </row>
    <row r="22" spans="1:11" ht="15.75" customHeight="1" thickBot="1">
      <c r="A22" s="96" t="s">
        <v>24</v>
      </c>
      <c r="B22" s="129"/>
      <c r="C22" s="88" t="s">
        <v>14</v>
      </c>
      <c r="D22" s="167"/>
      <c r="E22" s="168"/>
      <c r="F22" s="167"/>
      <c r="G22" s="168"/>
      <c r="H22" s="167"/>
      <c r="I22" s="168"/>
      <c r="J22" s="169"/>
      <c r="K22" s="2"/>
    </row>
    <row r="23" spans="1:11" ht="24.75" customHeight="1" thickBot="1">
      <c r="A23" s="98" t="s">
        <v>55</v>
      </c>
      <c r="B23" s="60"/>
      <c r="C23" s="114" t="s">
        <v>14</v>
      </c>
      <c r="D23" s="168">
        <v>690</v>
      </c>
      <c r="E23" s="167">
        <v>878</v>
      </c>
      <c r="F23" s="167">
        <v>287</v>
      </c>
      <c r="G23" s="168">
        <v>298</v>
      </c>
      <c r="H23" s="168">
        <v>313</v>
      </c>
      <c r="I23" s="168">
        <v>330</v>
      </c>
      <c r="J23" s="168">
        <v>345</v>
      </c>
      <c r="K23" s="2"/>
    </row>
    <row r="24" spans="1:11" ht="13.5" customHeight="1" thickBot="1">
      <c r="A24" s="115" t="s">
        <v>19</v>
      </c>
      <c r="B24" s="135"/>
      <c r="C24" s="114" t="s">
        <v>14</v>
      </c>
      <c r="D24" s="167"/>
      <c r="E24" s="168"/>
      <c r="F24" s="167"/>
      <c r="G24" s="168"/>
      <c r="H24" s="167"/>
      <c r="I24" s="168"/>
      <c r="J24" s="169"/>
      <c r="K24" s="2"/>
    </row>
    <row r="25" spans="1:11" ht="15" customHeight="1" thickBot="1">
      <c r="A25" s="97" t="s">
        <v>20</v>
      </c>
      <c r="B25" s="136"/>
      <c r="C25" s="88" t="s">
        <v>14</v>
      </c>
      <c r="D25" s="167"/>
      <c r="E25" s="168"/>
      <c r="F25" s="167"/>
      <c r="G25" s="168">
        <f>SUM(G13-G20)</f>
        <v>0</v>
      </c>
      <c r="H25" s="168">
        <f>SUM(H13-H20)</f>
        <v>0</v>
      </c>
      <c r="I25" s="168">
        <f>SUM(I13-I20)</f>
        <v>0</v>
      </c>
      <c r="J25" s="168">
        <f>SUM(J13-J20)</f>
        <v>0</v>
      </c>
      <c r="K25" s="2"/>
    </row>
    <row r="26" spans="1:11" ht="17.25" customHeight="1" thickBot="1">
      <c r="A26" s="98" t="s">
        <v>21</v>
      </c>
      <c r="B26" s="132"/>
      <c r="C26" s="88" t="s">
        <v>14</v>
      </c>
      <c r="D26" s="168">
        <v>690</v>
      </c>
      <c r="E26" s="167">
        <v>878</v>
      </c>
      <c r="F26" s="167">
        <v>287</v>
      </c>
      <c r="G26" s="168">
        <v>298</v>
      </c>
      <c r="H26" s="168">
        <v>313</v>
      </c>
      <c r="I26" s="168">
        <v>330</v>
      </c>
      <c r="J26" s="168">
        <v>345</v>
      </c>
      <c r="K26" s="2"/>
    </row>
    <row r="27" spans="1:11" ht="17.25" customHeight="1" thickBot="1">
      <c r="A27" s="98" t="s">
        <v>24</v>
      </c>
      <c r="B27" s="60"/>
      <c r="C27" s="116" t="s">
        <v>14</v>
      </c>
      <c r="D27" s="170"/>
      <c r="E27" s="171"/>
      <c r="F27" s="170"/>
      <c r="G27" s="171">
        <f>SUM(G17-G22)</f>
        <v>0</v>
      </c>
      <c r="H27" s="171">
        <f>SUM(H17-H22)</f>
        <v>0</v>
      </c>
      <c r="I27" s="171">
        <f>SUM(I17-I22)</f>
        <v>0</v>
      </c>
      <c r="J27" s="171">
        <f>SUM(J17-J22)</f>
        <v>0</v>
      </c>
      <c r="K27" s="2"/>
    </row>
    <row r="28" spans="1:11" ht="27" customHeight="1">
      <c r="A28" s="145"/>
      <c r="B28" s="129"/>
      <c r="C28" s="146"/>
      <c r="D28" s="129"/>
      <c r="E28" s="129"/>
      <c r="F28" s="129"/>
      <c r="G28" s="129"/>
      <c r="H28" s="129"/>
      <c r="I28" s="129"/>
      <c r="J28" s="129"/>
      <c r="K28" s="2"/>
    </row>
    <row r="29" spans="1:11" ht="32.25" customHeight="1">
      <c r="A29" s="147"/>
      <c r="B29" s="148"/>
      <c r="C29" s="144"/>
      <c r="D29" s="89"/>
      <c r="E29" s="89"/>
      <c r="F29" s="89"/>
      <c r="G29" s="89"/>
      <c r="H29" s="89"/>
      <c r="I29" s="89"/>
      <c r="J29" s="89"/>
      <c r="K29" s="2"/>
    </row>
    <row r="30" spans="1:11" ht="24.75" customHeight="1">
      <c r="A30" s="147"/>
      <c r="B30" s="149"/>
      <c r="C30" s="144"/>
      <c r="D30" s="89"/>
      <c r="E30" s="89"/>
      <c r="F30" s="89"/>
      <c r="G30" s="89"/>
      <c r="H30" s="89"/>
      <c r="I30" s="89"/>
      <c r="J30" s="89"/>
      <c r="K30" s="2"/>
    </row>
    <row r="31" spans="1:11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6.5" customHeight="1">
      <c r="A32" s="142"/>
      <c r="B32" s="143"/>
      <c r="C32" s="144"/>
      <c r="D32" s="89"/>
      <c r="E32" s="89"/>
      <c r="F32" s="89"/>
      <c r="G32" s="89"/>
      <c r="H32" s="89"/>
      <c r="I32" s="89"/>
      <c r="J32" s="89"/>
      <c r="K32" s="2"/>
    </row>
    <row r="33" spans="1:11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5.75" customHeight="1">
      <c r="A34" s="142"/>
      <c r="B34" s="143"/>
      <c r="C34" s="2"/>
      <c r="D34" s="2"/>
      <c r="E34" s="2"/>
      <c r="F34" s="2"/>
      <c r="G34" s="2"/>
      <c r="H34" s="2"/>
      <c r="I34" s="2"/>
      <c r="J34" s="2"/>
      <c r="K34" s="2"/>
    </row>
    <row r="35" spans="1:1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.75" customHeight="1">
      <c r="A36" s="142"/>
      <c r="B36" s="143"/>
      <c r="C36" s="2"/>
      <c r="D36" s="2"/>
      <c r="E36" s="2"/>
      <c r="F36" s="2"/>
      <c r="G36" s="2"/>
      <c r="H36" s="2"/>
      <c r="I36" s="2"/>
      <c r="J36" s="2"/>
      <c r="K36" s="2"/>
    </row>
    <row r="37" spans="1:11" ht="15.75" customHeight="1">
      <c r="A37" s="22"/>
      <c r="B37" s="6"/>
      <c r="C37" s="6"/>
      <c r="D37" s="6"/>
      <c r="E37" s="6"/>
      <c r="F37" s="6"/>
      <c r="G37" s="2"/>
      <c r="H37" s="2"/>
      <c r="I37" s="2"/>
      <c r="J37" s="2"/>
      <c r="K37" s="2"/>
    </row>
    <row r="38" spans="1:11" ht="15.75" customHeight="1">
      <c r="A38" s="6"/>
      <c r="B38" s="6"/>
      <c r="C38" s="2"/>
      <c r="D38" s="2"/>
      <c r="E38" s="2"/>
      <c r="F38" s="2"/>
      <c r="G38" s="2"/>
      <c r="H38" s="2"/>
      <c r="I38" s="2"/>
      <c r="J38" s="2"/>
      <c r="K38" s="2"/>
    </row>
    <row r="39" spans="1:11" ht="15.75" customHeight="1">
      <c r="A39" s="6"/>
      <c r="B39" s="4"/>
      <c r="C39" s="4"/>
      <c r="D39" s="2"/>
      <c r="E39" s="2"/>
      <c r="F39" s="2"/>
      <c r="G39" s="4"/>
      <c r="H39" s="2"/>
      <c r="I39" s="2"/>
      <c r="J39" s="2"/>
      <c r="K39" s="2"/>
    </row>
    <row r="40" spans="1:11" ht="15.75" customHeight="1">
      <c r="A40" s="6"/>
      <c r="B40" s="4"/>
      <c r="C40" s="4"/>
      <c r="D40" s="2"/>
      <c r="E40" s="2"/>
      <c r="F40" s="2"/>
      <c r="G40" s="4"/>
      <c r="H40" s="2"/>
      <c r="I40" s="2"/>
      <c r="J40" s="2"/>
      <c r="K40" s="2"/>
    </row>
    <row r="41" spans="1:11" ht="15.75" customHeight="1">
      <c r="A41" s="7"/>
      <c r="B41" s="2"/>
      <c r="C41" s="4"/>
      <c r="D41" s="2"/>
      <c r="E41" s="2"/>
      <c r="F41" s="2"/>
      <c r="G41" s="4"/>
      <c r="H41" s="2"/>
      <c r="I41" s="2"/>
      <c r="J41" s="2"/>
      <c r="K41" s="2"/>
    </row>
    <row r="42" spans="1:11" ht="15.75" customHeight="1">
      <c r="A42" s="13"/>
      <c r="B42" s="4"/>
      <c r="C42" s="4"/>
      <c r="D42" s="16"/>
      <c r="E42" s="16"/>
      <c r="F42" s="16"/>
      <c r="G42" s="4"/>
      <c r="H42" s="9"/>
      <c r="I42" s="2"/>
      <c r="J42" s="2"/>
      <c r="K42" s="2"/>
    </row>
    <row r="43" spans="1:11" ht="15.75" customHeight="1">
      <c r="A43" s="13"/>
      <c r="B43" s="3"/>
      <c r="C43" s="23"/>
      <c r="D43" s="19"/>
      <c r="E43" s="23"/>
      <c r="F43" s="24"/>
      <c r="G43" s="6"/>
      <c r="H43" s="8"/>
      <c r="I43" s="2"/>
      <c r="J43" s="8"/>
      <c r="K43" s="2"/>
    </row>
    <row r="44" spans="1:11" ht="15.75" customHeight="1">
      <c r="A44" s="2"/>
      <c r="B44" s="3"/>
      <c r="C44" s="3"/>
      <c r="D44" s="25"/>
      <c r="E44" s="3"/>
      <c r="F44" s="25"/>
      <c r="G44" s="2"/>
      <c r="H44" s="8"/>
      <c r="I44" s="2"/>
      <c r="J44" s="8"/>
      <c r="K44" s="2"/>
    </row>
    <row r="45" spans="1:11" ht="15.75" customHeight="1">
      <c r="A45" s="26"/>
      <c r="B45" s="3"/>
      <c r="C45" s="3"/>
      <c r="D45" s="25"/>
      <c r="E45" s="3"/>
      <c r="F45" s="25"/>
      <c r="G45" s="3"/>
      <c r="H45" s="15"/>
      <c r="I45" s="3"/>
      <c r="J45" s="15"/>
      <c r="K45" s="2"/>
    </row>
    <row r="46" spans="1:11" ht="15.75" customHeight="1">
      <c r="A46" s="15"/>
      <c r="B46" s="2"/>
      <c r="C46" s="13"/>
      <c r="D46" s="13"/>
      <c r="E46" s="13"/>
      <c r="F46" s="13"/>
      <c r="G46" s="13"/>
      <c r="H46" s="13"/>
      <c r="I46" s="13"/>
      <c r="J46" s="13"/>
      <c r="K46" s="2"/>
    </row>
    <row r="47" spans="1:11" ht="15.75" customHeight="1">
      <c r="A47" s="14"/>
      <c r="B47" s="3"/>
      <c r="C47" s="3"/>
      <c r="D47" s="27"/>
      <c r="E47" s="3"/>
      <c r="F47" s="3"/>
      <c r="G47" s="3"/>
      <c r="H47" s="3"/>
      <c r="I47" s="3"/>
      <c r="J47" s="3"/>
      <c r="K47" s="2"/>
    </row>
    <row r="48" spans="1:11" ht="15.75" customHeight="1">
      <c r="A48" s="14"/>
      <c r="B48" s="3"/>
      <c r="C48" s="2"/>
      <c r="D48" s="2"/>
      <c r="E48" s="2"/>
      <c r="F48" s="2"/>
      <c r="G48" s="28"/>
      <c r="H48" s="2"/>
      <c r="I48" s="2"/>
      <c r="J48" s="2"/>
      <c r="K48" s="2"/>
    </row>
    <row r="49" spans="1:11" ht="15.75" customHeight="1">
      <c r="A49" s="14"/>
      <c r="B49" s="1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>
      <c r="A51" s="14"/>
      <c r="B51" s="8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5.75" customHeight="1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5.75" customHeight="1">
      <c r="A54" s="14"/>
      <c r="B54" s="8"/>
      <c r="C54" s="2"/>
      <c r="D54" s="2"/>
      <c r="E54" s="2"/>
      <c r="F54" s="2"/>
      <c r="G54" s="2"/>
      <c r="H54" s="2"/>
      <c r="I54" s="2"/>
      <c r="J54" s="2"/>
      <c r="K54" s="2"/>
    </row>
    <row r="55" spans="1:11" ht="15.75" customHeight="1">
      <c r="A55" s="14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5.75" customHeight="1">
      <c r="A56" s="14"/>
      <c r="B56" s="12"/>
      <c r="C56" s="2"/>
      <c r="D56" s="2"/>
      <c r="E56" s="2"/>
      <c r="F56" s="2"/>
      <c r="G56" s="2"/>
      <c r="H56" s="2"/>
      <c r="I56" s="2"/>
      <c r="J56" s="2"/>
      <c r="K56" s="2"/>
    </row>
    <row r="57" spans="1:11" ht="15.75" customHeight="1">
      <c r="A57" s="14"/>
      <c r="B57" s="12"/>
      <c r="C57" s="2"/>
      <c r="D57" s="2"/>
      <c r="E57" s="2"/>
      <c r="F57" s="2"/>
      <c r="G57" s="2"/>
      <c r="H57" s="2"/>
      <c r="I57" s="2"/>
      <c r="J57" s="2"/>
      <c r="K57" s="2"/>
    </row>
    <row r="58" spans="1:11" ht="15.75" customHeight="1">
      <c r="A58" s="14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5.75" customHeight="1">
      <c r="A59" s="14"/>
      <c r="B59" s="12"/>
      <c r="C59" s="2"/>
      <c r="D59" s="2"/>
      <c r="E59" s="2"/>
      <c r="F59" s="2"/>
      <c r="G59" s="2"/>
      <c r="H59" s="2"/>
      <c r="I59" s="2"/>
      <c r="J59" s="2"/>
      <c r="K59" s="2"/>
    </row>
    <row r="60" spans="1:11" ht="15.75" customHeight="1">
      <c r="A60" s="14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5.75" customHeight="1">
      <c r="A61" s="14"/>
      <c r="B61" s="12"/>
      <c r="C61" s="2"/>
      <c r="D61" s="2"/>
      <c r="E61" s="2"/>
      <c r="F61" s="2"/>
      <c r="G61" s="2"/>
      <c r="H61" s="2"/>
      <c r="I61" s="2"/>
      <c r="J61" s="2"/>
      <c r="K61" s="2"/>
    </row>
    <row r="62" spans="1:11" ht="15.75" customHeight="1">
      <c r="A62" s="14"/>
      <c r="B62" s="12"/>
      <c r="C62" s="2"/>
      <c r="D62" s="2"/>
      <c r="E62" s="2"/>
      <c r="F62" s="2"/>
      <c r="G62" s="2"/>
      <c r="H62" s="2"/>
      <c r="I62" s="2"/>
      <c r="J62" s="2"/>
      <c r="K62" s="2"/>
    </row>
    <row r="63" spans="1:11" ht="15.75" customHeight="1">
      <c r="A63" s="14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5.75" customHeight="1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5.75" customHeight="1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5.75" customHeight="1">
      <c r="A66" s="14"/>
      <c r="B66" s="4"/>
      <c r="C66" s="4"/>
      <c r="D66" s="4"/>
      <c r="E66" s="4"/>
      <c r="F66" s="4"/>
      <c r="G66" s="4"/>
      <c r="H66" s="4"/>
      <c r="I66" s="4"/>
      <c r="J66" s="4"/>
      <c r="K66" s="2"/>
    </row>
    <row r="67" spans="1:11" ht="15.75" customHeight="1">
      <c r="A67" s="15"/>
      <c r="B67" s="6"/>
      <c r="C67" s="2"/>
      <c r="D67" s="2"/>
      <c r="E67" s="2"/>
      <c r="F67" s="2"/>
      <c r="G67" s="2"/>
      <c r="H67" s="2"/>
      <c r="I67" s="2"/>
      <c r="J67" s="2"/>
      <c r="K67" s="2"/>
    </row>
    <row r="68" spans="1:11" ht="15.75" customHeight="1">
      <c r="A68" s="10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.75" customHeight="1">
      <c r="A69" s="14"/>
      <c r="B69" s="8"/>
      <c r="C69" s="2"/>
      <c r="D69" s="2"/>
      <c r="E69" s="2"/>
      <c r="F69" s="2"/>
      <c r="G69" s="2"/>
      <c r="H69" s="2"/>
      <c r="I69" s="2"/>
      <c r="J69" s="2"/>
      <c r="K69" s="2"/>
    </row>
    <row r="70" spans="1:11" ht="15.75" customHeight="1">
      <c r="A70" s="17"/>
      <c r="B70" s="12"/>
      <c r="C70" s="2"/>
      <c r="D70" s="2"/>
      <c r="E70" s="2"/>
      <c r="F70" s="2"/>
      <c r="G70" s="2"/>
      <c r="H70" s="2"/>
      <c r="I70" s="2"/>
      <c r="J70" s="2"/>
      <c r="K70" s="2"/>
    </row>
    <row r="71" spans="1:11" ht="15.75" customHeight="1">
      <c r="A71" s="10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.75" customHeight="1">
      <c r="A72" s="18"/>
      <c r="B72" s="8"/>
      <c r="C72" s="2"/>
      <c r="D72" s="2"/>
      <c r="E72" s="2"/>
      <c r="F72" s="2"/>
      <c r="G72" s="2"/>
      <c r="H72" s="2"/>
      <c r="I72" s="2"/>
      <c r="J72" s="2"/>
      <c r="K72" s="2"/>
    </row>
    <row r="73" spans="1:11" ht="15.75" customHeight="1">
      <c r="A73" s="2"/>
      <c r="B73" s="6"/>
      <c r="C73" s="2"/>
      <c r="D73" s="2"/>
      <c r="E73" s="2"/>
      <c r="F73" s="2"/>
      <c r="G73" s="2"/>
      <c r="H73" s="2"/>
      <c r="I73" s="2"/>
      <c r="J73" s="2"/>
      <c r="K73" s="2"/>
    </row>
    <row r="74" spans="1:11" ht="15.75" customHeight="1">
      <c r="A74" s="2"/>
      <c r="B74" s="6"/>
      <c r="C74" s="6"/>
      <c r="D74" s="6"/>
      <c r="E74" s="6"/>
      <c r="F74" s="6"/>
      <c r="G74" s="2"/>
      <c r="H74" s="2"/>
      <c r="I74" s="2"/>
      <c r="J74" s="2"/>
      <c r="K74" s="2"/>
    </row>
    <row r="75" spans="1:11" ht="15.75" customHeight="1">
      <c r="A75" s="22"/>
      <c r="B75" s="6"/>
      <c r="C75" s="2"/>
      <c r="D75" s="2"/>
      <c r="E75" s="2"/>
      <c r="F75" s="2"/>
      <c r="G75" s="2"/>
      <c r="H75" s="2"/>
      <c r="I75" s="2"/>
      <c r="J75" s="2"/>
      <c r="K75" s="2"/>
    </row>
    <row r="76" spans="1:11" ht="15.75" customHeight="1">
      <c r="A76" s="6"/>
      <c r="B76" s="4"/>
      <c r="C76" s="4"/>
      <c r="D76" s="2"/>
      <c r="E76" s="2"/>
      <c r="F76" s="2"/>
      <c r="G76" s="4"/>
      <c r="H76" s="2"/>
      <c r="I76" s="2"/>
      <c r="J76" s="2"/>
      <c r="K76" s="2"/>
    </row>
    <row r="77" spans="1:11" ht="15.75" customHeight="1">
      <c r="A77" s="6"/>
      <c r="B77" s="4"/>
      <c r="C77" s="4"/>
      <c r="D77" s="2"/>
      <c r="E77" s="2"/>
      <c r="F77" s="2"/>
      <c r="G77" s="4"/>
      <c r="H77" s="2"/>
      <c r="I77" s="2"/>
      <c r="J77" s="2"/>
      <c r="K77" s="2"/>
    </row>
    <row r="78" spans="1:11" ht="18" customHeight="1">
      <c r="A78" s="6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.75" customHeight="1">
      <c r="A79" s="6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.75" customHeight="1">
      <c r="A80" s="7"/>
      <c r="B80" s="16"/>
      <c r="C80" s="7"/>
      <c r="D80" s="16"/>
      <c r="E80" s="16"/>
      <c r="F80" s="16"/>
      <c r="G80" s="16"/>
      <c r="H80" s="2"/>
      <c r="I80" s="2"/>
      <c r="J80" s="2"/>
      <c r="K80" s="2"/>
    </row>
    <row r="81" spans="1:1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.75" customHeight="1">
      <c r="A82" s="13"/>
      <c r="B82" s="8"/>
      <c r="C82" s="13"/>
      <c r="D82" s="29"/>
      <c r="E82" s="29"/>
      <c r="F82" s="8"/>
      <c r="G82" s="8"/>
      <c r="H82" s="2"/>
      <c r="I82" s="2"/>
      <c r="J82" s="25"/>
      <c r="K82" s="2"/>
    </row>
    <row r="83" spans="1:11" ht="18" customHeight="1">
      <c r="A83" s="2"/>
      <c r="B83" s="8"/>
      <c r="C83" s="3"/>
      <c r="D83" s="3"/>
      <c r="E83" s="3"/>
      <c r="F83" s="8"/>
      <c r="G83" s="8"/>
      <c r="H83" s="3"/>
      <c r="I83" s="3"/>
      <c r="J83" s="25"/>
      <c r="K83" s="2"/>
    </row>
    <row r="84" spans="1:11" ht="15.75" customHeight="1">
      <c r="A84" s="4"/>
      <c r="B84" s="3"/>
      <c r="C84" s="4"/>
      <c r="D84" s="4"/>
      <c r="E84" s="4"/>
      <c r="F84" s="4"/>
      <c r="G84" s="4"/>
      <c r="H84" s="4"/>
      <c r="I84" s="4"/>
      <c r="J84" s="4"/>
      <c r="K84" s="2"/>
    </row>
    <row r="85" spans="1:11" ht="15.75" customHeight="1">
      <c r="A85" s="4"/>
      <c r="B85" s="20"/>
      <c r="C85" s="4"/>
      <c r="D85" s="4"/>
      <c r="E85" s="4"/>
      <c r="F85" s="4"/>
      <c r="G85" s="4"/>
      <c r="H85" s="4"/>
      <c r="I85" s="4"/>
      <c r="J85" s="4"/>
      <c r="K85" s="2"/>
    </row>
    <row r="86" spans="1:11" ht="15.75" customHeight="1">
      <c r="A86" s="4"/>
      <c r="B86" s="20"/>
      <c r="C86" s="4"/>
      <c r="D86" s="4"/>
      <c r="E86" s="4"/>
      <c r="F86" s="4"/>
      <c r="G86" s="4"/>
      <c r="H86" s="4"/>
      <c r="I86" s="4"/>
      <c r="J86" s="4"/>
      <c r="K86" s="2"/>
    </row>
    <row r="87" spans="1:11" ht="15.75" customHeight="1">
      <c r="A87" s="4"/>
      <c r="B87" s="20"/>
      <c r="C87" s="4"/>
      <c r="D87" s="4"/>
      <c r="E87" s="4"/>
      <c r="F87" s="4"/>
      <c r="G87" s="4"/>
      <c r="H87" s="4"/>
      <c r="I87" s="4"/>
      <c r="J87" s="4"/>
      <c r="K87" s="2"/>
    </row>
    <row r="88" spans="1:11" ht="12.75">
      <c r="A88" s="4"/>
      <c r="B88" s="20"/>
      <c r="C88" s="4"/>
      <c r="D88" s="4"/>
      <c r="E88" s="4"/>
      <c r="F88" s="4"/>
      <c r="G88" s="4"/>
      <c r="H88" s="4"/>
      <c r="I88" s="4"/>
      <c r="J88" s="4"/>
      <c r="K88" s="2"/>
    </row>
    <row r="89" spans="1:11" ht="12.75">
      <c r="A89" s="4"/>
      <c r="B89" s="20"/>
      <c r="C89" s="4"/>
      <c r="D89" s="4"/>
      <c r="E89" s="4"/>
      <c r="F89" s="4"/>
      <c r="G89" s="4"/>
      <c r="H89" s="4"/>
      <c r="I89" s="4"/>
      <c r="J89" s="4"/>
      <c r="K89" s="2"/>
    </row>
    <row r="90" spans="1:11" ht="12.75">
      <c r="A90" s="4"/>
      <c r="B90" s="20"/>
      <c r="C90" s="4"/>
      <c r="D90" s="4"/>
      <c r="E90" s="4"/>
      <c r="F90" s="4"/>
      <c r="G90" s="4"/>
      <c r="H90" s="4"/>
      <c r="I90" s="4"/>
      <c r="J90" s="4"/>
      <c r="K90" s="2"/>
    </row>
    <row r="91" spans="1:11" ht="12.75">
      <c r="A91" s="30"/>
      <c r="B91" s="20"/>
      <c r="C91" s="4"/>
      <c r="D91" s="4"/>
      <c r="E91" s="4"/>
      <c r="F91" s="4"/>
      <c r="G91" s="4"/>
      <c r="H91" s="4"/>
      <c r="I91" s="4"/>
      <c r="J91" s="4"/>
      <c r="K91" s="2"/>
    </row>
    <row r="92" spans="1:11" ht="12.75">
      <c r="A92" s="30"/>
      <c r="B92" s="20"/>
      <c r="C92" s="4"/>
      <c r="D92" s="4"/>
      <c r="E92" s="4"/>
      <c r="F92" s="4"/>
      <c r="G92" s="4"/>
      <c r="H92" s="4"/>
      <c r="I92" s="4"/>
      <c r="J92" s="4"/>
      <c r="K92" s="2"/>
    </row>
    <row r="93" spans="1:11" ht="12.75">
      <c r="A93" s="4"/>
      <c r="B93" s="20"/>
      <c r="C93" s="4"/>
      <c r="D93" s="4"/>
      <c r="E93" s="4"/>
      <c r="F93" s="4"/>
      <c r="G93" s="4"/>
      <c r="H93" s="4"/>
      <c r="I93" s="4"/>
      <c r="J93" s="4"/>
      <c r="K93" s="2"/>
    </row>
    <row r="94" spans="1:11" ht="12.75">
      <c r="A94" s="4"/>
      <c r="B94" s="3"/>
      <c r="C94" s="4"/>
      <c r="D94" s="4"/>
      <c r="E94" s="4"/>
      <c r="F94" s="4"/>
      <c r="G94" s="4"/>
      <c r="H94" s="4"/>
      <c r="I94" s="4"/>
      <c r="J94" s="4"/>
      <c r="K94" s="2"/>
    </row>
    <row r="95" spans="1:11" ht="12.75">
      <c r="A95" s="4"/>
      <c r="B95" s="3"/>
      <c r="C95" s="4"/>
      <c r="D95" s="4"/>
      <c r="E95" s="4"/>
      <c r="F95" s="4"/>
      <c r="G95" s="4"/>
      <c r="H95" s="4"/>
      <c r="I95" s="4"/>
      <c r="J95" s="4"/>
      <c r="K95" s="2"/>
    </row>
    <row r="96" spans="1:11" ht="12.75">
      <c r="A96" s="4"/>
      <c r="B96" s="3"/>
      <c r="C96" s="4"/>
      <c r="D96" s="4"/>
      <c r="E96" s="4"/>
      <c r="F96" s="4"/>
      <c r="G96" s="4"/>
      <c r="H96" s="4"/>
      <c r="I96" s="4"/>
      <c r="J96" s="4"/>
      <c r="K96" s="2"/>
    </row>
    <row r="97" spans="1:11" ht="12.75">
      <c r="A97" s="4"/>
      <c r="B97" s="3"/>
      <c r="C97" s="4"/>
      <c r="D97" s="4"/>
      <c r="E97" s="4"/>
      <c r="F97" s="4"/>
      <c r="G97" s="4"/>
      <c r="H97" s="4"/>
      <c r="I97" s="4"/>
      <c r="J97" s="4"/>
      <c r="K97" s="2"/>
    </row>
    <row r="98" spans="1:11" ht="12.75">
      <c r="A98" s="15"/>
      <c r="B98" s="19"/>
      <c r="C98" s="4"/>
      <c r="D98" s="4"/>
      <c r="E98" s="4"/>
      <c r="F98" s="4"/>
      <c r="G98" s="4"/>
      <c r="H98" s="4"/>
      <c r="I98" s="4"/>
      <c r="J98" s="4"/>
      <c r="K98" s="2"/>
    </row>
    <row r="99" spans="1:11" ht="12.75">
      <c r="A99" s="15"/>
      <c r="B99" s="19"/>
      <c r="C99" s="4"/>
      <c r="D99" s="4"/>
      <c r="E99" s="4"/>
      <c r="F99" s="4"/>
      <c r="G99" s="4"/>
      <c r="H99" s="4"/>
      <c r="I99" s="4"/>
      <c r="J99" s="3"/>
      <c r="K99" s="2"/>
    </row>
    <row r="100" spans="1:11" ht="12.75">
      <c r="A100" s="14"/>
      <c r="B100" s="3"/>
      <c r="C100" s="4"/>
      <c r="D100" s="4"/>
      <c r="E100" s="4"/>
      <c r="F100" s="4"/>
      <c r="G100" s="4"/>
      <c r="H100" s="4"/>
      <c r="I100" s="4"/>
      <c r="J100" s="3"/>
      <c r="K100" s="2"/>
    </row>
    <row r="101" spans="1:11" ht="12.75">
      <c r="A101" s="31"/>
      <c r="B101" s="3"/>
      <c r="C101" s="2"/>
      <c r="D101" s="2"/>
      <c r="E101" s="2"/>
      <c r="F101" s="2"/>
      <c r="G101" s="2"/>
      <c r="H101" s="2"/>
      <c r="I101" s="2"/>
      <c r="J101" s="3"/>
      <c r="K101" s="2"/>
    </row>
    <row r="102" spans="1:11" ht="12.75">
      <c r="A102" s="21"/>
      <c r="B102" s="3"/>
      <c r="C102" s="2"/>
      <c r="D102" s="2"/>
      <c r="E102" s="2"/>
      <c r="F102" s="2"/>
      <c r="G102" s="2"/>
      <c r="H102" s="2"/>
      <c r="I102" s="2"/>
      <c r="J102" s="3"/>
      <c r="K102" s="2"/>
    </row>
    <row r="103" spans="1:1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2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2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2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2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2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2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2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2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2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2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2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2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2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2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2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2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2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2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2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2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2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2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2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2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2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2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2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2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2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2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2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2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2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2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2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2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2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2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2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2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2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2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2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2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2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2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2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2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2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2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2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2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2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2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2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2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2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2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2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2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2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2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2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2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2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2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2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2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2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2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2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2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2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2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2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2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2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2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2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2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2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2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2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2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2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2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2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2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2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2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2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2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2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2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2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2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2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2:10" ht="12.75">
      <c r="B430" s="2"/>
      <c r="C430" s="2"/>
      <c r="D430" s="2"/>
      <c r="E430" s="2"/>
      <c r="F430" s="2"/>
      <c r="G430" s="2"/>
      <c r="H430" s="2"/>
      <c r="I430" s="2"/>
      <c r="J430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User</cp:lastModifiedBy>
  <cp:lastPrinted>2015-07-09T05:17:21Z</cp:lastPrinted>
  <dcterms:created xsi:type="dcterms:W3CDTF">2002-04-16T05:55:18Z</dcterms:created>
  <dcterms:modified xsi:type="dcterms:W3CDTF">2015-07-09T05:34:32Z</dcterms:modified>
  <cp:category/>
  <cp:version/>
  <cp:contentType/>
  <cp:contentStatus/>
</cp:coreProperties>
</file>