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2" sheetId="1" r:id="rId1"/>
    <sheet name="справочник_поселений" sheetId="2" r:id="rId2"/>
  </sheets>
  <definedNames>
    <definedName name="_xlnm.Print_Area" localSheetId="0">'Лист2'!$A$1:$J$222</definedName>
  </definedNames>
  <calcPr fullCalcOnLoad="1"/>
</workbook>
</file>

<file path=xl/sharedStrings.xml><?xml version="1.0" encoding="utf-8"?>
<sst xmlns="http://schemas.openxmlformats.org/spreadsheetml/2006/main" count="865" uniqueCount="548">
  <si>
    <t>отчет</t>
  </si>
  <si>
    <t>оценка</t>
  </si>
  <si>
    <t>Показатели</t>
  </si>
  <si>
    <t xml:space="preserve">   в том числе:</t>
  </si>
  <si>
    <t>Численность работников - всего</t>
  </si>
  <si>
    <t>Прогноз</t>
  </si>
  <si>
    <t xml:space="preserve">Среднемесячная начисленная </t>
  </si>
  <si>
    <t>заработная плата</t>
  </si>
  <si>
    <t>Фонд зарплаты по территории всего</t>
  </si>
  <si>
    <t>(без выплат социального характера)</t>
  </si>
  <si>
    <t>рублей</t>
  </si>
  <si>
    <t>тыс.руб.</t>
  </si>
  <si>
    <t>измере-</t>
  </si>
  <si>
    <t>ния</t>
  </si>
  <si>
    <t>Единица</t>
  </si>
  <si>
    <t>%</t>
  </si>
  <si>
    <t xml:space="preserve">Темп к предыдущему году </t>
  </si>
  <si>
    <t>(утверж.)</t>
  </si>
  <si>
    <t>человек</t>
  </si>
  <si>
    <t>Среднемесячная зарплата</t>
  </si>
  <si>
    <t>Показатели труда по бюджетообразующим предприятиям</t>
  </si>
  <si>
    <t>Среднесписочная численность</t>
  </si>
  <si>
    <t>образующему предприятию …</t>
  </si>
  <si>
    <t xml:space="preserve">     Темп к предыдущему году </t>
  </si>
  <si>
    <t>*отчитывающиеся в органы государственной статистики</t>
  </si>
  <si>
    <t>работников - итого</t>
  </si>
  <si>
    <t>Фонд заработной платы - итого</t>
  </si>
  <si>
    <t>по бюджетообразующим предприятиям)</t>
  </si>
  <si>
    <r>
      <t xml:space="preserve">     в том числе </t>
    </r>
    <r>
      <rPr>
        <b/>
        <sz val="9"/>
        <rFont val="Arial Cyr"/>
        <family val="2"/>
      </rPr>
      <t>по каждому бюджето-</t>
    </r>
  </si>
  <si>
    <t>чел.</t>
  </si>
  <si>
    <t>всего по району</t>
  </si>
  <si>
    <t>на территории района</t>
  </si>
  <si>
    <t>и т.д.</t>
  </si>
  <si>
    <t xml:space="preserve">работников  по району- всего: </t>
  </si>
  <si>
    <t>в среднем по району:</t>
  </si>
  <si>
    <t xml:space="preserve">    сельское хозяйство, охота и лесное хозяйство</t>
  </si>
  <si>
    <t xml:space="preserve">          из них сельское хозяйство, охота и предоставление услуг в этих областях</t>
  </si>
  <si>
    <t xml:space="preserve">    рыболовство, рыбоводство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</si>
  <si>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</si>
  <si>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</si>
  <si>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</si>
  <si>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 строительство</t>
  </si>
  <si>
    <t xml:space="preserve"> 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</si>
  <si>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из них:</t>
  </si>
  <si>
    <t xml:space="preserve">    оптовая торговля, включая торговлю через агентов, кроме торговли автотранспортными средствами и мотоциклами</t>
  </si>
  <si>
    <t xml:space="preserve">    розничная торговля , кроме торговли автотранспортными средствами и мотоциклами; ремонт бытовых изделий и предметов личного пользования</t>
  </si>
  <si>
    <t xml:space="preserve">    гостиницы и рестораны</t>
  </si>
  <si>
    <t xml:space="preserve">    транспорт и связь</t>
  </si>
  <si>
    <t xml:space="preserve">           из них связь</t>
  </si>
  <si>
    <t xml:space="preserve">    финансовая деятельность</t>
  </si>
  <si>
    <t xml:space="preserve">    операции с недвижимым имуществом</t>
  </si>
  <si>
    <t xml:space="preserve">     государственное управление и обеспечение военной безопасности; обязательное социальное обеспечение</t>
  </si>
  <si>
    <t xml:space="preserve">    образование </t>
  </si>
  <si>
    <t xml:space="preserve">    здравоохранение и предоставление социальных услуг</t>
  </si>
  <si>
    <t xml:space="preserve">    предоставление прочих коммунальных, социальных и персональных услуг</t>
  </si>
  <si>
    <t xml:space="preserve">Среднегодовая численность работников органов местного самоуправления </t>
  </si>
  <si>
    <t xml:space="preserve">Среднемесячная зарплата работников органов местного самоуправления </t>
  </si>
  <si>
    <t>чел</t>
  </si>
  <si>
    <t xml:space="preserve">Фонд зарплаты работников органов местного самоуправления </t>
  </si>
  <si>
    <t>Среднегодовая численность работающих во всех организациях   муниципальной формы собственности</t>
  </si>
  <si>
    <t>Среднемесячная зарплата работающих во всех организациях  муниципальной формы собственности</t>
  </si>
  <si>
    <t>Фонд зарплаты работающих во всех организациях   муниципальной формы собственности</t>
  </si>
  <si>
    <t>Фонд заработной платы*</t>
  </si>
  <si>
    <t>Сумма доходов для расчета налогового потенциала по НДФЛ</t>
  </si>
  <si>
    <t>Налог на доходы физических лиц в консолидированный бюджет территории</t>
  </si>
  <si>
    <t>Таблица 1.</t>
  </si>
  <si>
    <t>Таблица 2</t>
  </si>
  <si>
    <t>Таблица 3</t>
  </si>
  <si>
    <t>Показатели труда сельским и городским поселениям</t>
  </si>
  <si>
    <t>Прогноз показателей труда в целом по территории</t>
  </si>
  <si>
    <t>1.Наименование поселения</t>
  </si>
  <si>
    <t>Таблица 4</t>
  </si>
  <si>
    <t>Удельный вес прочих доходов в общей сумме доходов для расчета налогового потенциала по налогу на доходы физических лиц</t>
  </si>
  <si>
    <t>Удельный вес фонда заработной платы в общей сумме доходов для расчета налогового потенциала по НДФЛ</t>
  </si>
  <si>
    <t>Сумма прочих доходов включающая: денежное довольствие военнослужащих и приравненных к ним категорий, а также все виды прочих доходов, полученных физическими лицами в соответствии со ст. 208 гл.23 Налогового кодекса РФ ч. 2</t>
  </si>
  <si>
    <t>План</t>
  </si>
  <si>
    <t>(прогноз)</t>
  </si>
  <si>
    <t>Среднемесячная зарплата  (средняя</t>
  </si>
  <si>
    <t>2.Наименование поселения</t>
  </si>
  <si>
    <t>янв.-март</t>
  </si>
  <si>
    <t>Темп к предыдущему периоду</t>
  </si>
  <si>
    <t>*Фонд заработной платы должен соответствовать фонду в таблице 1 и таблице 3 данного раздела</t>
  </si>
  <si>
    <t xml:space="preserve">  по налогу на доходы физических лиц (рассчитывается с участием отдела финансов территории)</t>
  </si>
  <si>
    <t>Расчет доходов для определения налогового потенциала</t>
  </si>
  <si>
    <t>Сумма фонда заработной платы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</si>
  <si>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</si>
  <si>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</si>
  <si>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</si>
  <si>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</si>
  <si>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</si>
  <si>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</si>
  <si>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</si>
  <si>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</si>
  <si>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</si>
  <si>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</si>
  <si>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</si>
  <si>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</si>
  <si>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</si>
  <si>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</si>
  <si>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</si>
  <si>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</si>
  <si>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</si>
  <si>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</si>
  <si>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</si>
  <si>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</si>
  <si>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</si>
  <si>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</si>
  <si>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</si>
  <si>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</si>
  <si>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</si>
  <si>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</si>
  <si>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</si>
  <si>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</si>
  <si>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</si>
  <si>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</si>
  <si>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</si>
  <si>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</si>
  <si>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</si>
  <si>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</si>
  <si>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</si>
  <si>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</si>
  <si>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</si>
  <si>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</si>
  <si>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</si>
  <si>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</si>
  <si>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</si>
  <si>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</si>
  <si>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</si>
  <si>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</si>
  <si>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</si>
  <si>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</si>
  <si>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</si>
  <si>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</si>
  <si>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</si>
  <si>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</si>
  <si>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</si>
  <si>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</si>
  <si>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</si>
  <si>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</si>
  <si>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</si>
  <si>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</si>
  <si>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</si>
  <si>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</si>
  <si>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</si>
  <si>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</si>
  <si>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</si>
  <si>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</si>
  <si>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</si>
  <si>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</si>
  <si>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</si>
  <si>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</si>
  <si>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</si>
  <si>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</si>
  <si>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</si>
  <si>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</si>
  <si>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</si>
  <si>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</si>
  <si>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</si>
  <si>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</si>
  <si>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</si>
  <si>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</si>
  <si>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</si>
  <si>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</si>
  <si>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</si>
  <si>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</si>
  <si>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</si>
  <si>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</si>
  <si>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</si>
  <si>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</si>
  <si>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</si>
  <si>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</si>
  <si>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</si>
  <si>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</si>
  <si>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</si>
  <si>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</si>
  <si>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</si>
  <si>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</si>
  <si>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</si>
  <si>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</si>
  <si>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</si>
  <si>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</si>
  <si>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</si>
  <si>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</si>
  <si>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</si>
  <si>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</si>
  <si>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</si>
  <si>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</si>
  <si>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</si>
  <si>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</si>
  <si>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</si>
  <si>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</si>
  <si>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</si>
  <si>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</si>
  <si>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</si>
  <si>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</si>
  <si>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</si>
  <si>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</si>
  <si>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</si>
  <si>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</si>
  <si>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</si>
  <si>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</si>
  <si>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</si>
  <si>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</si>
  <si>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</si>
  <si>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</si>
  <si>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</si>
  <si>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</si>
  <si>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</si>
  <si>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</si>
  <si>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</si>
  <si>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</si>
  <si>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</si>
  <si>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</si>
  <si>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</si>
  <si>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</si>
  <si>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</si>
  <si>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Конзаводское</t>
  </si>
  <si>
    <t>Красноармейское</t>
  </si>
  <si>
    <t>Манычское</t>
  </si>
  <si>
    <t>Мечетинское</t>
  </si>
  <si>
    <t>Россошинское</t>
  </si>
  <si>
    <t>Зимовниковский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</si>
  <si>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</si>
  <si>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</si>
  <si>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</si>
  <si>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</si>
  <si>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</si>
  <si>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</si>
  <si>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</si>
  <si>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</si>
  <si>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</si>
  <si>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</si>
  <si>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</si>
  <si>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</si>
  <si>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</si>
  <si>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</si>
  <si>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</si>
  <si>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</si>
  <si>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</si>
  <si>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</si>
  <si>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</si>
  <si>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</si>
  <si>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</si>
  <si>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</si>
  <si>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</si>
  <si>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</si>
  <si>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</si>
  <si>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</si>
  <si>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</si>
  <si>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</si>
  <si>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</si>
  <si>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</si>
  <si>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</si>
  <si>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</si>
  <si>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</si>
  <si>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</si>
  <si>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</si>
  <si>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</si>
  <si>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</si>
  <si>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</si>
  <si>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</si>
  <si>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</si>
  <si>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</si>
  <si>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</si>
  <si>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</si>
  <si>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</si>
  <si>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</si>
  <si>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</si>
  <si>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</si>
  <si>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</si>
  <si>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</si>
  <si>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</si>
  <si>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</si>
  <si>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Гуково-Гнилушевское</t>
  </si>
  <si>
    <t>Долотинское</t>
  </si>
  <si>
    <t>Ковалевское</t>
  </si>
  <si>
    <t>Михайловское</t>
  </si>
  <si>
    <t>Пролетарское</t>
  </si>
  <si>
    <t>Садковское</t>
  </si>
  <si>
    <t>Табунщиковское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</si>
  <si>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</si>
  <si>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</si>
  <si>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</si>
  <si>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</si>
  <si>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</si>
  <si>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</si>
  <si>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</si>
  <si>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</si>
  <si>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</si>
  <si>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</si>
  <si>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</si>
  <si>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</si>
  <si>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</si>
  <si>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</si>
  <si>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</si>
  <si>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</si>
  <si>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</si>
  <si>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</si>
  <si>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</si>
  <si>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</si>
  <si>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</si>
  <si>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</si>
  <si>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</si>
  <si>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</si>
  <si>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</si>
  <si>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</si>
  <si>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</si>
  <si>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</si>
  <si>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</si>
  <si>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</si>
  <si>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</si>
  <si>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</si>
  <si>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</si>
  <si>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</si>
  <si>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</si>
  <si>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</si>
  <si>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</si>
  <si>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</si>
  <si>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</si>
  <si>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</si>
  <si>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</si>
  <si>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</si>
  <si>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</si>
  <si>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</si>
  <si>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</si>
  <si>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</si>
  <si>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</si>
  <si>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</si>
  <si>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</si>
  <si>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</si>
  <si>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</si>
  <si>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</si>
  <si>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</si>
  <si>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</si>
  <si>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</si>
  <si>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</si>
  <si>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</si>
  <si>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</si>
  <si>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</si>
  <si>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</si>
  <si>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</si>
  <si>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</si>
  <si>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</si>
  <si>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</si>
  <si>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</si>
  <si>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</si>
  <si>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</si>
  <si>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</si>
  <si>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</si>
  <si>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</si>
  <si>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</si>
  <si>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</si>
  <si>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</si>
  <si>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</si>
  <si>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</si>
  <si>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</si>
  <si>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</si>
  <si>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</si>
  <si>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</si>
  <si>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</si>
  <si>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</si>
  <si>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</si>
  <si>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</si>
  <si>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</si>
  <si>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</si>
  <si>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</si>
  <si>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</si>
  <si>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</si>
  <si>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</si>
  <si>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</si>
  <si>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</si>
  <si>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</si>
  <si>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</si>
  <si>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</si>
  <si>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</si>
  <si>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</si>
  <si>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</si>
  <si>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</si>
  <si>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</si>
  <si>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</si>
  <si>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</si>
  <si>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</si>
  <si>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</si>
  <si>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</si>
  <si>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</si>
  <si>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</si>
  <si>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</si>
  <si>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</si>
  <si>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</si>
  <si>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</si>
  <si>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</si>
  <si>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</si>
  <si>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</si>
  <si>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</si>
  <si>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</si>
  <si>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</si>
  <si>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</si>
  <si>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</si>
  <si>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</si>
  <si>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</si>
  <si>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Мокроельмутянское</t>
  </si>
  <si>
    <t>Огневское</t>
  </si>
  <si>
    <t>Опенкинское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</si>
  <si>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</si>
  <si>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</si>
  <si>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</si>
  <si>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</si>
  <si>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</si>
  <si>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</si>
  <si>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</si>
  <si>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</si>
  <si>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Ремонтненское</t>
  </si>
  <si>
    <t>Родионово-Несветайский</t>
  </si>
  <si>
    <t>Барило-Крепинское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</si>
  <si>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</si>
  <si>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</si>
  <si>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</si>
  <si>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</si>
  <si>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</si>
  <si>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</si>
  <si>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</si>
  <si>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</si>
  <si>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</si>
  <si>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</si>
  <si>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</si>
  <si>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</si>
  <si>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</si>
  <si>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</si>
  <si>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</si>
  <si>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</si>
  <si>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</si>
  <si>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</si>
  <si>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</si>
  <si>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</si>
  <si>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</si>
  <si>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</si>
  <si>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</si>
  <si>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</si>
  <si>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</si>
  <si>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</si>
  <si>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</si>
  <si>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</si>
  <si>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</si>
  <si>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</si>
  <si>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</si>
  <si>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</si>
  <si>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</si>
  <si>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</si>
  <si>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</si>
  <si>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</si>
  <si>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</si>
  <si>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</si>
  <si>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</si>
  <si>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</si>
  <si>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</si>
  <si>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</si>
  <si>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</si>
  <si>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</si>
  <si>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</si>
  <si>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</si>
  <si>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</si>
  <si>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</si>
  <si>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</si>
  <si>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</si>
  <si>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</si>
  <si>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</si>
  <si>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</si>
  <si>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</si>
  <si>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</si>
  <si>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</si>
  <si>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</si>
  <si>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</si>
  <si>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</si>
  <si>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</si>
  <si>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</si>
  <si>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</si>
  <si>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</si>
  <si>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</si>
  <si>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</si>
  <si>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</si>
  <si>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</si>
  <si>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</si>
  <si>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</si>
  <si>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</si>
  <si>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</si>
  <si>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</si>
  <si>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</si>
  <si>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</si>
  <si>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</si>
  <si>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</si>
  <si>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</si>
  <si>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</si>
  <si>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</si>
  <si>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</si>
  <si>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</si>
  <si>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</si>
  <si>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</si>
  <si>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</si>
  <si>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</si>
  <si>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</si>
  <si>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</si>
  <si>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для заполнения таблицы 3</t>
  </si>
  <si>
    <t>Справочник поселений муниципальных образований Ростовской области</t>
  </si>
  <si>
    <t>Важно!!! При заполнении данных по поселениям использовать порядок указания поселений согласно справочнику</t>
  </si>
  <si>
    <t xml:space="preserve"> - Лист Справочник поселений</t>
  </si>
  <si>
    <t>2014 г.</t>
  </si>
  <si>
    <t>2015 г.</t>
  </si>
  <si>
    <t>2016 г.</t>
  </si>
  <si>
    <t>2013 г.</t>
  </si>
  <si>
    <t>2017 г.</t>
  </si>
  <si>
    <t>Коксовское</t>
  </si>
  <si>
    <t>Победенское</t>
  </si>
  <si>
    <t>Балко-Грузское</t>
  </si>
  <si>
    <t>Верхнесеребряковское</t>
  </si>
  <si>
    <t>Мокрогашунское</t>
  </si>
  <si>
    <t>Привольненское</t>
  </si>
  <si>
    <t>Курно-Липовское</t>
  </si>
  <si>
    <t xml:space="preserve">VI.     Труд </t>
  </si>
  <si>
    <t>2018 г.</t>
  </si>
  <si>
    <t>Лукичевское</t>
  </si>
  <si>
    <t>Ковринское</t>
  </si>
  <si>
    <t>Болдыревское</t>
  </si>
  <si>
    <t>Большекрепинское</t>
  </si>
  <si>
    <t xml:space="preserve">Дубровское </t>
  </si>
  <si>
    <t>Сальское г.п.</t>
  </si>
  <si>
    <t>Пролетарское г.п.</t>
  </si>
  <si>
    <t>Морозовское г.п.</t>
  </si>
  <si>
    <t>Углеродовское г.п.</t>
  </si>
  <si>
    <t>Горненское г.п.</t>
  </si>
  <si>
    <t>Глубокинское г.п.</t>
  </si>
  <si>
    <t>Зерноградское г.п.</t>
  </si>
  <si>
    <t>Аксайское г.п.</t>
  </si>
  <si>
    <t>Константиновское г.п.</t>
  </si>
  <si>
    <t>Красносулинское г.п.</t>
  </si>
  <si>
    <t>Миллеровское г.п.</t>
  </si>
  <si>
    <t>Каменоломненское г.п.</t>
  </si>
  <si>
    <t>Семикаракорское г.п.</t>
  </si>
  <si>
    <t>Жирновское г.п.</t>
  </si>
  <si>
    <t>Усть-Донецкое г.п.</t>
  </si>
  <si>
    <t>Цимлянское г.п.</t>
  </si>
  <si>
    <t>в т.ч. по каждому поселению в алфавитном порядке…</t>
  </si>
  <si>
    <t>Мирная Т.И.</t>
  </si>
  <si>
    <t>Исполнитель</t>
  </si>
  <si>
    <t>Таймасханова А.А.</t>
  </si>
  <si>
    <t>Глава Калининского поселения</t>
  </si>
  <si>
    <t>Сухов И.И.</t>
  </si>
  <si>
    <t>Финансист</t>
  </si>
  <si>
    <t>Калининское сельское поселение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</si>
</sst>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</numFmts>
  <fonts count="6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i/>
      <sz val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5" fillId="0" borderId="21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5" fillId="0" borderId="23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2" fontId="0" fillId="0" borderId="18" xfId="0" applyNumberFormat="1" applyBorder="1" applyAlignment="1">
      <alignment horizontal="center"/>
    </xf>
    <xf numFmtId="0" fontId="4" fillId="0" borderId="18" xfId="0" applyFont="1" applyBorder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/>
    </xf>
    <xf numFmtId="2" fontId="7" fillId="0" borderId="18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0" fillId="0" borderId="22" xfId="0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Border="1" applyAlignment="1">
      <alignment horizontal="justify"/>
    </xf>
    <xf numFmtId="0" fontId="1" fillId="0" borderId="13" xfId="0" applyFont="1" applyBorder="1" applyAlignment="1">
      <alignment wrapText="1"/>
    </xf>
    <xf numFmtId="0" fontId="4" fillId="0" borderId="12" xfId="0" applyFont="1" applyBorder="1" applyAlignment="1">
      <alignment/>
    </xf>
    <xf numFmtId="0" fontId="9" fillId="0" borderId="2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wrapText="1"/>
    </xf>
    <xf numFmtId="0" fontId="0" fillId="0" borderId="20" xfId="0" applyFill="1" applyBorder="1" applyAlignment="1">
      <alignment/>
    </xf>
    <xf numFmtId="2" fontId="0" fillId="0" borderId="26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20" xfId="0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2" fontId="0" fillId="0" borderId="17" xfId="0" applyNumberFormat="1" applyBorder="1" applyAlignment="1">
      <alignment wrapText="1"/>
    </xf>
    <xf numFmtId="2" fontId="7" fillId="0" borderId="18" xfId="0" applyNumberFormat="1" applyFont="1" applyFill="1" applyBorder="1" applyAlignment="1">
      <alignment/>
    </xf>
    <xf numFmtId="2" fontId="16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left"/>
    </xf>
    <xf numFmtId="0" fontId="19" fillId="0" borderId="0" xfId="53" applyFont="1" applyFill="1">
      <alignment/>
      <protection/>
    </xf>
    <xf numFmtId="0" fontId="21" fillId="0" borderId="0" xfId="53" applyFont="1">
      <alignment/>
      <protection/>
    </xf>
    <xf numFmtId="0" fontId="43" fillId="0" borderId="0" xfId="53">
      <alignment/>
      <protection/>
    </xf>
    <xf numFmtId="0" fontId="21" fillId="0" borderId="0" xfId="53" applyFont="1" applyAlignment="1">
      <alignment horizontal="left"/>
      <protection/>
    </xf>
    <xf numFmtId="0" fontId="43" fillId="0" borderId="11" xfId="53" applyBorder="1">
      <alignment/>
      <protection/>
    </xf>
    <xf numFmtId="0" fontId="43" fillId="0" borderId="24" xfId="53" applyBorder="1">
      <alignment/>
      <protection/>
    </xf>
    <xf numFmtId="0" fontId="1" fillId="0" borderId="24" xfId="53" applyFont="1" applyFill="1" applyBorder="1" applyAlignment="1">
      <alignment horizontal="center"/>
      <protection/>
    </xf>
    <xf numFmtId="0" fontId="1" fillId="0" borderId="26" xfId="53" applyFont="1" applyFill="1" applyBorder="1" applyAlignment="1">
      <alignment horizontal="center"/>
      <protection/>
    </xf>
    <xf numFmtId="177" fontId="13" fillId="0" borderId="0" xfId="53" applyNumberFormat="1" applyFont="1" applyBorder="1">
      <alignment/>
      <protection/>
    </xf>
    <xf numFmtId="177" fontId="17" fillId="0" borderId="18" xfId="53" applyNumberFormat="1" applyFont="1" applyFill="1" applyBorder="1" applyAlignment="1">
      <alignment wrapText="1"/>
      <protection/>
    </xf>
    <xf numFmtId="177" fontId="1" fillId="0" borderId="18" xfId="53" applyNumberFormat="1" applyFont="1" applyFill="1" applyBorder="1">
      <alignment/>
      <protection/>
    </xf>
    <xf numFmtId="177" fontId="20" fillId="0" borderId="18" xfId="53" applyNumberFormat="1" applyFont="1" applyFill="1" applyBorder="1">
      <alignment/>
      <protection/>
    </xf>
    <xf numFmtId="177" fontId="43" fillId="0" borderId="18" xfId="53" applyNumberFormat="1" applyFill="1" applyBorder="1">
      <alignment/>
      <protection/>
    </xf>
    <xf numFmtId="177" fontId="1" fillId="0" borderId="18" xfId="53" applyNumberFormat="1" applyFont="1" applyFill="1" applyBorder="1" applyAlignment="1">
      <alignment wrapText="1"/>
      <protection/>
    </xf>
    <xf numFmtId="177" fontId="2" fillId="0" borderId="18" xfId="53" applyNumberFormat="1" applyFont="1" applyFill="1" applyBorder="1">
      <alignment/>
      <protection/>
    </xf>
    <xf numFmtId="177" fontId="0" fillId="0" borderId="18" xfId="53" applyNumberFormat="1" applyFont="1" applyFill="1" applyBorder="1">
      <alignment/>
      <protection/>
    </xf>
    <xf numFmtId="177" fontId="0" fillId="0" borderId="18" xfId="53" applyNumberFormat="1" applyFont="1" applyFill="1" applyBorder="1" applyAlignment="1">
      <alignment wrapText="1"/>
      <protection/>
    </xf>
    <xf numFmtId="177" fontId="1" fillId="0" borderId="18" xfId="53" applyNumberFormat="1" applyFont="1" applyFill="1" applyBorder="1" applyAlignment="1">
      <alignment/>
      <protection/>
    </xf>
    <xf numFmtId="177" fontId="0" fillId="0" borderId="18" xfId="53" applyNumberFormat="1" applyFont="1" applyFill="1" applyBorder="1" applyAlignment="1">
      <alignment horizontal="left" vertical="top" wrapText="1"/>
      <protection/>
    </xf>
    <xf numFmtId="177" fontId="1" fillId="0" borderId="18" xfId="53" applyNumberFormat="1" applyFont="1" applyFill="1" applyBorder="1">
      <alignment/>
      <protection/>
    </xf>
    <xf numFmtId="177" fontId="43" fillId="0" borderId="0" xfId="53" applyNumberFormat="1" applyFill="1">
      <alignment/>
      <protection/>
    </xf>
    <xf numFmtId="0" fontId="2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/>
    </xf>
    <xf numFmtId="2" fontId="23" fillId="0" borderId="0" xfId="0" applyNumberFormat="1" applyFont="1" applyFill="1" applyBorder="1" applyAlignment="1">
      <alignment/>
    </xf>
    <xf numFmtId="2" fontId="23" fillId="0" borderId="0" xfId="0" applyNumberFormat="1" applyFont="1" applyFill="1" applyAlignment="1">
      <alignment/>
    </xf>
    <xf numFmtId="2" fontId="23" fillId="0" borderId="0" xfId="0" applyNumberFormat="1" applyFont="1" applyAlignment="1">
      <alignment/>
    </xf>
    <xf numFmtId="0" fontId="10" fillId="0" borderId="0" xfId="0" applyFont="1" applyAlignment="1">
      <alignment/>
    </xf>
    <xf numFmtId="2" fontId="24" fillId="0" borderId="18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2" fillId="0" borderId="26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9"/>
  <sheetViews>
    <sheetView tabSelected="1" view="pageBreakPreview" zoomScale="140" zoomScaleNormal="75" zoomScaleSheetLayoutView="140" zoomScalePageLayoutView="0" workbookViewId="0" topLeftCell="A10">
      <selection activeCell="C202" sqref="C202"/>
    </sheetView>
  </sheetViews>
  <sheetFormatPr defaultColWidth="9.00390625" defaultRowHeight="12.75"/>
  <cols>
    <col min="1" max="1" width="32.25390625" style="0" customWidth="1"/>
    <col min="2" max="2" width="8.75390625" style="0" customWidth="1"/>
    <col min="3" max="6" width="9.375" style="0" customWidth="1"/>
    <col min="7" max="7" width="10.625" style="0" customWidth="1"/>
    <col min="9" max="12" width="7.75390625" style="0" customWidth="1"/>
  </cols>
  <sheetData>
    <row r="2" spans="1:11" ht="18">
      <c r="A2" s="198" t="s">
        <v>517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s="187" customFormat="1" ht="18">
      <c r="A3" s="185"/>
      <c r="B3" s="186"/>
      <c r="C3" s="186" t="s">
        <v>547</v>
      </c>
      <c r="D3" s="186"/>
      <c r="E3" s="186"/>
      <c r="F3" s="186"/>
      <c r="G3" s="186"/>
      <c r="H3" s="186"/>
      <c r="I3" s="186"/>
      <c r="J3" s="186"/>
      <c r="K3" s="186"/>
    </row>
    <row r="4" spans="1:11" ht="18">
      <c r="A4" s="113"/>
      <c r="B4" s="114"/>
      <c r="C4" s="114"/>
      <c r="D4" s="114"/>
      <c r="E4" s="114"/>
      <c r="F4" s="114"/>
      <c r="G4" s="114"/>
      <c r="H4" s="114"/>
      <c r="I4" s="129" t="s">
        <v>65</v>
      </c>
      <c r="J4" s="114"/>
      <c r="K4" s="114"/>
    </row>
    <row r="5" spans="2:7" ht="19.5" customHeight="1">
      <c r="B5" s="197" t="s">
        <v>69</v>
      </c>
      <c r="C5" s="197"/>
      <c r="D5" s="197"/>
      <c r="E5" s="197"/>
      <c r="F5" s="197"/>
      <c r="G5" s="197"/>
    </row>
    <row r="6" spans="3:6" ht="13.5" thickBot="1">
      <c r="C6" s="186"/>
      <c r="D6" s="186"/>
      <c r="E6" s="186"/>
      <c r="F6" s="186"/>
    </row>
    <row r="7" spans="1:10" ht="13.5" thickBot="1">
      <c r="A7" s="1"/>
      <c r="B7" s="7" t="s">
        <v>14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1</v>
      </c>
      <c r="H7" s="8"/>
      <c r="I7" s="9" t="s">
        <v>5</v>
      </c>
      <c r="J7" s="10"/>
    </row>
    <row r="8" spans="1:10" ht="12.75">
      <c r="A8" s="3" t="s">
        <v>2</v>
      </c>
      <c r="B8" s="3" t="s">
        <v>12</v>
      </c>
      <c r="C8" s="3" t="s">
        <v>508</v>
      </c>
      <c r="D8" s="103" t="s">
        <v>79</v>
      </c>
      <c r="E8" s="3" t="s">
        <v>505</v>
      </c>
      <c r="F8" s="103" t="s">
        <v>79</v>
      </c>
      <c r="G8" s="3" t="s">
        <v>506</v>
      </c>
      <c r="H8" s="3" t="s">
        <v>507</v>
      </c>
      <c r="I8" s="3" t="s">
        <v>509</v>
      </c>
      <c r="J8" s="3" t="s">
        <v>518</v>
      </c>
    </row>
    <row r="9" spans="1:10" ht="13.5" thickBot="1">
      <c r="A9" s="4"/>
      <c r="B9" s="4" t="s">
        <v>13</v>
      </c>
      <c r="C9" s="105" t="s">
        <v>17</v>
      </c>
      <c r="D9" s="105" t="s">
        <v>505</v>
      </c>
      <c r="E9" s="105" t="s">
        <v>17</v>
      </c>
      <c r="F9" s="105" t="s">
        <v>506</v>
      </c>
      <c r="G9" s="107"/>
      <c r="H9" s="108"/>
      <c r="I9" s="6"/>
      <c r="J9" s="6"/>
    </row>
    <row r="10" spans="1:10" ht="12.75">
      <c r="A10" s="104"/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0" ht="12.75">
      <c r="A11" s="79" t="s">
        <v>4</v>
      </c>
      <c r="B11" s="80" t="s">
        <v>29</v>
      </c>
      <c r="C11" s="74">
        <f>C12+C14+C15+C16+C17+C18+C19+C23+C24+C26+C27+C28+C29+C30+C31</f>
        <v>214</v>
      </c>
      <c r="D11" s="74">
        <f aca="true" t="shared" si="0" ref="D11:J11">D12+D14+D15+D16+D17+D18+D19+D23+D24+D26+D27+D28+D29+D30+D31</f>
        <v>213</v>
      </c>
      <c r="E11" s="74">
        <f t="shared" si="0"/>
        <v>198</v>
      </c>
      <c r="F11" s="74">
        <f t="shared" si="0"/>
        <v>198</v>
      </c>
      <c r="G11" s="74">
        <f t="shared" si="0"/>
        <v>209</v>
      </c>
      <c r="H11" s="74">
        <f t="shared" si="0"/>
        <v>210</v>
      </c>
      <c r="I11" s="74">
        <f t="shared" si="0"/>
        <v>212</v>
      </c>
      <c r="J11" s="74">
        <f t="shared" si="0"/>
        <v>214</v>
      </c>
    </row>
    <row r="12" spans="1:10" ht="24">
      <c r="A12" s="81" t="s">
        <v>35</v>
      </c>
      <c r="B12" s="80" t="s">
        <v>29</v>
      </c>
      <c r="C12" s="74">
        <v>38</v>
      </c>
      <c r="D12" s="74">
        <v>34</v>
      </c>
      <c r="E12" s="74">
        <v>31</v>
      </c>
      <c r="F12" s="74">
        <v>26</v>
      </c>
      <c r="G12" s="74">
        <v>34</v>
      </c>
      <c r="H12" s="74">
        <v>35</v>
      </c>
      <c r="I12" s="74">
        <v>37</v>
      </c>
      <c r="J12" s="74">
        <v>39</v>
      </c>
    </row>
    <row r="13" spans="1:10" ht="39.75" customHeight="1">
      <c r="A13" s="81" t="s">
        <v>36</v>
      </c>
      <c r="B13" s="76" t="s">
        <v>29</v>
      </c>
      <c r="C13" s="33"/>
      <c r="D13" s="33"/>
      <c r="E13" s="33"/>
      <c r="F13" s="33"/>
      <c r="G13" s="33"/>
      <c r="H13" s="33"/>
      <c r="I13" s="33"/>
      <c r="J13" s="33"/>
    </row>
    <row r="14" spans="1:11" ht="12.75">
      <c r="A14" s="81" t="s">
        <v>37</v>
      </c>
      <c r="B14" s="76" t="s">
        <v>29</v>
      </c>
      <c r="C14" s="33"/>
      <c r="D14" s="33"/>
      <c r="E14" s="33"/>
      <c r="F14" s="33"/>
      <c r="G14" s="33"/>
      <c r="H14" s="33"/>
      <c r="I14" s="33"/>
      <c r="J14" s="33"/>
      <c r="K14" s="5"/>
    </row>
    <row r="15" spans="1:11" ht="12.75">
      <c r="A15" s="81" t="s">
        <v>38</v>
      </c>
      <c r="B15" s="76" t="s">
        <v>29</v>
      </c>
      <c r="C15" s="33"/>
      <c r="D15" s="33"/>
      <c r="E15" s="33"/>
      <c r="F15" s="33"/>
      <c r="G15" s="33"/>
      <c r="H15" s="33"/>
      <c r="I15" s="33"/>
      <c r="J15" s="33"/>
      <c r="K15" s="5"/>
    </row>
    <row r="16" spans="1:11" ht="12.75">
      <c r="A16" s="81" t="s">
        <v>39</v>
      </c>
      <c r="B16" s="76" t="s">
        <v>29</v>
      </c>
      <c r="C16" s="33"/>
      <c r="D16" s="33"/>
      <c r="E16" s="33"/>
      <c r="F16" s="33"/>
      <c r="G16" s="33"/>
      <c r="H16" s="33"/>
      <c r="I16" s="33"/>
      <c r="J16" s="33"/>
      <c r="K16" s="5"/>
    </row>
    <row r="17" spans="1:11" ht="24">
      <c r="A17" s="81" t="s">
        <v>40</v>
      </c>
      <c r="B17" s="76" t="s">
        <v>29</v>
      </c>
      <c r="C17" s="33">
        <v>8</v>
      </c>
      <c r="D17" s="33">
        <v>6</v>
      </c>
      <c r="E17" s="33">
        <v>5</v>
      </c>
      <c r="F17" s="33">
        <v>5</v>
      </c>
      <c r="G17" s="33">
        <v>6</v>
      </c>
      <c r="H17" s="33">
        <v>6</v>
      </c>
      <c r="I17" s="33">
        <v>6</v>
      </c>
      <c r="J17" s="33">
        <v>6</v>
      </c>
      <c r="K17" s="5"/>
    </row>
    <row r="18" spans="1:11" ht="12.75">
      <c r="A18" s="81" t="s">
        <v>41</v>
      </c>
      <c r="B18" s="76" t="s">
        <v>29</v>
      </c>
      <c r="C18" s="33"/>
      <c r="D18" s="33"/>
      <c r="E18" s="33"/>
      <c r="F18" s="33"/>
      <c r="G18" s="33"/>
      <c r="H18" s="33"/>
      <c r="I18" s="33"/>
      <c r="J18" s="33"/>
      <c r="K18" s="5"/>
    </row>
    <row r="19" spans="1:10" ht="48">
      <c r="A19" s="81" t="s">
        <v>42</v>
      </c>
      <c r="B19" s="76" t="s">
        <v>29</v>
      </c>
      <c r="C19" s="33">
        <v>8</v>
      </c>
      <c r="D19" s="33">
        <v>10</v>
      </c>
      <c r="E19" s="33">
        <v>7</v>
      </c>
      <c r="F19" s="33">
        <v>8</v>
      </c>
      <c r="G19" s="33">
        <v>8</v>
      </c>
      <c r="H19" s="33">
        <v>8</v>
      </c>
      <c r="I19" s="33">
        <v>8</v>
      </c>
      <c r="J19" s="33">
        <v>8</v>
      </c>
    </row>
    <row r="20" spans="1:10" ht="12.75">
      <c r="A20" s="81" t="s">
        <v>43</v>
      </c>
      <c r="B20" s="78"/>
      <c r="C20" s="73"/>
      <c r="D20" s="73"/>
      <c r="E20" s="73"/>
      <c r="F20" s="73"/>
      <c r="G20" s="73"/>
      <c r="H20" s="73"/>
      <c r="I20" s="73"/>
      <c r="J20" s="73"/>
    </row>
    <row r="21" spans="1:10" ht="48">
      <c r="A21" s="81" t="s">
        <v>44</v>
      </c>
      <c r="B21" s="76" t="s">
        <v>29</v>
      </c>
      <c r="C21" s="74"/>
      <c r="D21" s="74"/>
      <c r="E21" s="74"/>
      <c r="F21" s="74"/>
      <c r="G21" s="74"/>
      <c r="H21" s="74"/>
      <c r="I21" s="74"/>
      <c r="J21" s="74"/>
    </row>
    <row r="22" spans="1:10" ht="60">
      <c r="A22" s="81" t="s">
        <v>45</v>
      </c>
      <c r="B22" s="76"/>
      <c r="C22" s="75">
        <v>8</v>
      </c>
      <c r="D22" s="82">
        <v>10</v>
      </c>
      <c r="E22" s="33">
        <v>7</v>
      </c>
      <c r="F22" s="33">
        <v>7</v>
      </c>
      <c r="G22" s="33">
        <v>8</v>
      </c>
      <c r="H22" s="33">
        <v>8</v>
      </c>
      <c r="I22" s="33">
        <v>8</v>
      </c>
      <c r="J22" s="33">
        <v>8</v>
      </c>
    </row>
    <row r="23" spans="1:10" ht="12.75">
      <c r="A23" s="81" t="s">
        <v>46</v>
      </c>
      <c r="B23" s="76" t="s">
        <v>29</v>
      </c>
      <c r="C23" s="75"/>
      <c r="D23" s="82"/>
      <c r="E23" s="33"/>
      <c r="F23" s="33"/>
      <c r="G23" s="33"/>
      <c r="H23" s="33"/>
      <c r="I23" s="33"/>
      <c r="J23" s="33"/>
    </row>
    <row r="24" spans="1:10" ht="12.75">
      <c r="A24" s="81" t="s">
        <v>47</v>
      </c>
      <c r="B24" s="76" t="s">
        <v>29</v>
      </c>
      <c r="C24" s="75">
        <v>4</v>
      </c>
      <c r="D24" s="82">
        <v>4</v>
      </c>
      <c r="E24" s="33">
        <v>4</v>
      </c>
      <c r="F24" s="33">
        <v>4</v>
      </c>
      <c r="G24" s="33">
        <v>4</v>
      </c>
      <c r="H24" s="33">
        <v>4</v>
      </c>
      <c r="I24" s="33">
        <v>4</v>
      </c>
      <c r="J24" s="33">
        <v>4</v>
      </c>
    </row>
    <row r="25" spans="1:10" ht="12.75">
      <c r="A25" s="81" t="s">
        <v>48</v>
      </c>
      <c r="B25" s="76"/>
      <c r="C25" s="75">
        <v>4</v>
      </c>
      <c r="D25" s="82">
        <v>4</v>
      </c>
      <c r="E25" s="33">
        <v>4</v>
      </c>
      <c r="F25" s="33">
        <v>4</v>
      </c>
      <c r="G25" s="33">
        <v>4</v>
      </c>
      <c r="H25" s="33">
        <v>4</v>
      </c>
      <c r="I25" s="33">
        <v>4</v>
      </c>
      <c r="J25" s="33">
        <v>4</v>
      </c>
    </row>
    <row r="26" spans="1:10" ht="12.75">
      <c r="A26" s="81" t="s">
        <v>49</v>
      </c>
      <c r="B26" s="76" t="s">
        <v>29</v>
      </c>
      <c r="C26" s="75"/>
      <c r="D26" s="82"/>
      <c r="E26" s="33"/>
      <c r="F26" s="33"/>
      <c r="G26" s="33"/>
      <c r="H26" s="33"/>
      <c r="I26" s="33"/>
      <c r="J26" s="33"/>
    </row>
    <row r="27" spans="1:10" ht="24">
      <c r="A27" s="81" t="s">
        <v>50</v>
      </c>
      <c r="B27" s="76" t="s">
        <v>29</v>
      </c>
      <c r="C27" s="75"/>
      <c r="D27" s="82"/>
      <c r="E27" s="33"/>
      <c r="F27" s="33"/>
      <c r="G27" s="33"/>
      <c r="H27" s="33"/>
      <c r="I27" s="33"/>
      <c r="J27" s="33"/>
    </row>
    <row r="28" spans="1:10" ht="48">
      <c r="A28" s="81" t="s">
        <v>51</v>
      </c>
      <c r="B28" s="76" t="s">
        <v>29</v>
      </c>
      <c r="C28" s="75">
        <v>24</v>
      </c>
      <c r="D28" s="82">
        <v>25</v>
      </c>
      <c r="E28" s="33">
        <v>25</v>
      </c>
      <c r="F28" s="33">
        <v>25</v>
      </c>
      <c r="G28" s="33">
        <v>25</v>
      </c>
      <c r="H28" s="33">
        <v>25</v>
      </c>
      <c r="I28" s="33">
        <v>25</v>
      </c>
      <c r="J28" s="33">
        <v>25</v>
      </c>
    </row>
    <row r="29" spans="1:10" ht="12.75">
      <c r="A29" s="81" t="s">
        <v>52</v>
      </c>
      <c r="B29" s="76" t="s">
        <v>29</v>
      </c>
      <c r="C29" s="75">
        <v>65</v>
      </c>
      <c r="D29" s="82">
        <v>67</v>
      </c>
      <c r="E29" s="33">
        <v>64</v>
      </c>
      <c r="F29" s="33">
        <v>68</v>
      </c>
      <c r="G29" s="33">
        <v>65</v>
      </c>
      <c r="H29" s="33">
        <v>65</v>
      </c>
      <c r="I29" s="33">
        <v>65</v>
      </c>
      <c r="J29" s="33">
        <v>65</v>
      </c>
    </row>
    <row r="30" spans="1:10" ht="24">
      <c r="A30" s="81" t="s">
        <v>53</v>
      </c>
      <c r="B30" s="76" t="s">
        <v>29</v>
      </c>
      <c r="C30" s="75">
        <v>52</v>
      </c>
      <c r="D30" s="82">
        <v>52</v>
      </c>
      <c r="E30" s="33">
        <v>47</v>
      </c>
      <c r="F30" s="33">
        <v>47</v>
      </c>
      <c r="G30" s="33">
        <v>52</v>
      </c>
      <c r="H30" s="33">
        <v>52</v>
      </c>
      <c r="I30" s="33">
        <v>52</v>
      </c>
      <c r="J30" s="33">
        <v>52</v>
      </c>
    </row>
    <row r="31" spans="1:10" ht="36">
      <c r="A31" s="81" t="s">
        <v>54</v>
      </c>
      <c r="B31" s="76" t="s">
        <v>29</v>
      </c>
      <c r="C31" s="75">
        <v>15</v>
      </c>
      <c r="D31" s="82">
        <v>15</v>
      </c>
      <c r="E31" s="33">
        <v>15</v>
      </c>
      <c r="F31" s="33">
        <v>15</v>
      </c>
      <c r="G31" s="33">
        <v>15</v>
      </c>
      <c r="H31" s="33">
        <v>15</v>
      </c>
      <c r="I31" s="33">
        <v>15</v>
      </c>
      <c r="J31" s="33">
        <v>15</v>
      </c>
    </row>
    <row r="32" spans="1:10" ht="12.75">
      <c r="A32" s="83"/>
      <c r="B32" s="76"/>
      <c r="C32" s="75"/>
      <c r="D32" s="82"/>
      <c r="E32" s="33"/>
      <c r="F32" s="33"/>
      <c r="G32" s="33"/>
      <c r="H32" s="33"/>
      <c r="I32" s="33"/>
      <c r="J32" s="33"/>
    </row>
    <row r="33" spans="1:10" ht="51">
      <c r="A33" s="84" t="s">
        <v>59</v>
      </c>
      <c r="B33" s="183" t="s">
        <v>57</v>
      </c>
      <c r="C33" s="75">
        <v>92</v>
      </c>
      <c r="D33" s="82">
        <v>80</v>
      </c>
      <c r="E33" s="33">
        <v>108</v>
      </c>
      <c r="F33" s="33">
        <v>94</v>
      </c>
      <c r="G33" s="33">
        <v>90</v>
      </c>
      <c r="H33" s="33">
        <v>90</v>
      </c>
      <c r="I33" s="33">
        <v>90</v>
      </c>
      <c r="J33" s="33">
        <v>90</v>
      </c>
    </row>
    <row r="34" spans="1:10" ht="12.75">
      <c r="A34" s="83"/>
      <c r="B34" s="184"/>
      <c r="C34" s="75"/>
      <c r="D34" s="82"/>
      <c r="E34" s="33"/>
      <c r="F34" s="33"/>
      <c r="G34" s="33"/>
      <c r="H34" s="33"/>
      <c r="I34" s="33"/>
      <c r="J34" s="33"/>
    </row>
    <row r="35" spans="1:10" ht="38.25">
      <c r="A35" s="84" t="s">
        <v>55</v>
      </c>
      <c r="B35" s="183" t="s">
        <v>57</v>
      </c>
      <c r="C35" s="75">
        <v>12</v>
      </c>
      <c r="D35" s="82">
        <v>13</v>
      </c>
      <c r="E35" s="33">
        <v>13</v>
      </c>
      <c r="F35" s="33">
        <v>13</v>
      </c>
      <c r="G35" s="33">
        <v>13</v>
      </c>
      <c r="H35" s="33">
        <v>13</v>
      </c>
      <c r="I35" s="33">
        <v>13</v>
      </c>
      <c r="J35" s="33">
        <v>13</v>
      </c>
    </row>
    <row r="36" spans="1:10" ht="12.75">
      <c r="A36" s="85"/>
      <c r="B36" s="78"/>
      <c r="C36" s="33"/>
      <c r="D36" s="73"/>
      <c r="E36" s="33"/>
      <c r="F36" s="33"/>
      <c r="G36" s="33"/>
      <c r="H36" s="33"/>
      <c r="I36" s="33"/>
      <c r="J36" s="33"/>
    </row>
    <row r="37" spans="1:10" ht="12.75">
      <c r="A37" s="79" t="s">
        <v>6</v>
      </c>
      <c r="B37" s="78"/>
      <c r="C37" s="73"/>
      <c r="D37" s="73"/>
      <c r="E37" s="73"/>
      <c r="F37" s="73"/>
      <c r="G37" s="73"/>
      <c r="H37" s="73"/>
      <c r="I37" s="73"/>
      <c r="J37" s="73"/>
    </row>
    <row r="38" spans="1:10" ht="12.75">
      <c r="A38" s="79" t="s">
        <v>7</v>
      </c>
      <c r="B38" s="80" t="s">
        <v>10</v>
      </c>
      <c r="C38" s="86">
        <f>C88/C11/12*1000</f>
        <v>12638.278925233644</v>
      </c>
      <c r="D38" s="86">
        <f>D88/D11/3*1000</f>
        <v>12832.005962441315</v>
      </c>
      <c r="E38" s="86">
        <f>E88/E11/12*1000</f>
        <v>14633.964646464648</v>
      </c>
      <c r="F38" s="86">
        <f>F88/F11/3*1000</f>
        <v>14703.161565656566</v>
      </c>
      <c r="G38" s="86">
        <f>G88/G11/12*1000</f>
        <v>15507.142727272727</v>
      </c>
      <c r="H38" s="86">
        <f>H88/H11/12*1000</f>
        <v>16962.377523809522</v>
      </c>
      <c r="I38" s="86">
        <f>I88/I11/12*1000</f>
        <v>18597.005786163525</v>
      </c>
      <c r="J38" s="86">
        <f>J88/J11/12*1000</f>
        <v>20513.369984423673</v>
      </c>
    </row>
    <row r="39" spans="1:10" ht="12.75">
      <c r="A39" s="87" t="s">
        <v>16</v>
      </c>
      <c r="B39" s="80" t="s">
        <v>15</v>
      </c>
      <c r="C39" s="88"/>
      <c r="D39" s="88"/>
      <c r="E39" s="86">
        <f>E38/C38*100</f>
        <v>115.79080294901871</v>
      </c>
      <c r="F39" s="86">
        <f>F38/D38*100</f>
        <v>114.5819415038618</v>
      </c>
      <c r="G39" s="86">
        <f>G38/E38*100</f>
        <v>105.96679096815384</v>
      </c>
      <c r="H39" s="86">
        <f>H38/G38*100</f>
        <v>109.38428711291503</v>
      </c>
      <c r="I39" s="86">
        <f>I38/H38*100</f>
        <v>109.63678741414363</v>
      </c>
      <c r="J39" s="86">
        <f>J38/I38*100</f>
        <v>110.30469216547726</v>
      </c>
    </row>
    <row r="40" spans="1:10" ht="12.75">
      <c r="A40" s="83" t="s">
        <v>3</v>
      </c>
      <c r="B40" s="83"/>
      <c r="C40" s="86"/>
      <c r="D40" s="86"/>
      <c r="E40" s="86"/>
      <c r="F40" s="86"/>
      <c r="G40" s="86"/>
      <c r="H40" s="86"/>
      <c r="I40" s="86"/>
      <c r="J40" s="86"/>
    </row>
    <row r="41" spans="1:10" ht="24">
      <c r="A41" s="81" t="s">
        <v>35</v>
      </c>
      <c r="B41" s="76" t="s">
        <v>10</v>
      </c>
      <c r="C41" s="86">
        <v>8692.98</v>
      </c>
      <c r="D41" s="86">
        <v>8699.2</v>
      </c>
      <c r="E41" s="33">
        <v>11381.72</v>
      </c>
      <c r="F41" s="33">
        <v>11587.98</v>
      </c>
      <c r="G41" s="33">
        <v>12462.13</v>
      </c>
      <c r="H41" s="33">
        <v>13456.15</v>
      </c>
      <c r="I41" s="33">
        <v>14566.3</v>
      </c>
      <c r="J41" s="33">
        <v>15874.34</v>
      </c>
    </row>
    <row r="42" spans="1:10" ht="12.75">
      <c r="A42" s="100" t="s">
        <v>16</v>
      </c>
      <c r="B42" s="76"/>
      <c r="C42" s="86"/>
      <c r="D42" s="86"/>
      <c r="E42" s="33">
        <f>E41/C41*100</f>
        <v>130.93001479354604</v>
      </c>
      <c r="F42" s="33">
        <f>F41/D41*100</f>
        <v>133.20742137208018</v>
      </c>
      <c r="G42" s="33">
        <f>G41/E41*100</f>
        <v>109.49250201199818</v>
      </c>
      <c r="H42" s="33">
        <f>H41/G41*100</f>
        <v>107.97632507444554</v>
      </c>
      <c r="I42" s="33">
        <f>I41/H41*100</f>
        <v>108.25013098100125</v>
      </c>
      <c r="J42" s="33">
        <f>J41/I41*100</f>
        <v>108.97990567268285</v>
      </c>
    </row>
    <row r="43" spans="1:10" ht="24.75" customHeight="1">
      <c r="A43" s="81" t="s">
        <v>36</v>
      </c>
      <c r="B43" s="76" t="s">
        <v>10</v>
      </c>
      <c r="C43" s="88"/>
      <c r="D43" s="88"/>
      <c r="E43" s="33"/>
      <c r="F43" s="33"/>
      <c r="G43" s="33"/>
      <c r="H43" s="33"/>
      <c r="I43" s="33"/>
      <c r="J43" s="33"/>
    </row>
    <row r="44" spans="1:10" ht="12.75">
      <c r="A44" s="100" t="s">
        <v>16</v>
      </c>
      <c r="B44" s="76"/>
      <c r="C44" s="86"/>
      <c r="D44" s="86"/>
      <c r="E44" s="33" t="e">
        <f>E43/C43*100</f>
        <v>#DIV/0!</v>
      </c>
      <c r="F44" s="33" t="e">
        <f>F43/D43*100</f>
        <v>#DIV/0!</v>
      </c>
      <c r="G44" s="33" t="e">
        <f>G43/E43*100</f>
        <v>#DIV/0!</v>
      </c>
      <c r="H44" s="33" t="e">
        <f>H43/G43*100</f>
        <v>#DIV/0!</v>
      </c>
      <c r="I44" s="33" t="e">
        <f>I43/H43*100</f>
        <v>#DIV/0!</v>
      </c>
      <c r="J44" s="33" t="e">
        <f>J43/I43*100</f>
        <v>#DIV/0!</v>
      </c>
    </row>
    <row r="45" spans="1:10" ht="12.75">
      <c r="A45" s="81" t="s">
        <v>37</v>
      </c>
      <c r="B45" s="76" t="s">
        <v>10</v>
      </c>
      <c r="C45" s="90"/>
      <c r="D45" s="90"/>
      <c r="E45" s="33"/>
      <c r="F45" s="33"/>
      <c r="G45" s="33"/>
      <c r="H45" s="33"/>
      <c r="I45" s="33"/>
      <c r="J45" s="33"/>
    </row>
    <row r="46" spans="1:10" ht="12.75">
      <c r="A46" s="100" t="s">
        <v>16</v>
      </c>
      <c r="B46" s="76" t="s">
        <v>15</v>
      </c>
      <c r="C46" s="86"/>
      <c r="D46" s="86"/>
      <c r="E46" s="33" t="e">
        <f>E45/C45*100</f>
        <v>#DIV/0!</v>
      </c>
      <c r="F46" s="33" t="e">
        <f>F45/D45*100</f>
        <v>#DIV/0!</v>
      </c>
      <c r="G46" s="33" t="e">
        <f>G45/E45*100</f>
        <v>#DIV/0!</v>
      </c>
      <c r="H46" s="33" t="e">
        <f>H45/G45*100</f>
        <v>#DIV/0!</v>
      </c>
      <c r="I46" s="33" t="e">
        <f>I45/H45*100</f>
        <v>#DIV/0!</v>
      </c>
      <c r="J46" s="33" t="e">
        <f>J45/I45*100</f>
        <v>#DIV/0!</v>
      </c>
    </row>
    <row r="47" spans="1:10" ht="12.75">
      <c r="A47" s="81" t="s">
        <v>38</v>
      </c>
      <c r="B47" s="76" t="s">
        <v>10</v>
      </c>
      <c r="C47" s="91"/>
      <c r="D47" s="91"/>
      <c r="E47" s="33"/>
      <c r="F47" s="33"/>
      <c r="G47" s="33"/>
      <c r="H47" s="33"/>
      <c r="I47" s="33"/>
      <c r="J47" s="33"/>
    </row>
    <row r="48" spans="1:10" ht="12.75">
      <c r="A48" s="100" t="s">
        <v>16</v>
      </c>
      <c r="B48" s="76" t="s">
        <v>15</v>
      </c>
      <c r="C48" s="86"/>
      <c r="D48" s="86"/>
      <c r="E48" s="33" t="e">
        <f>E47/C47*100</f>
        <v>#DIV/0!</v>
      </c>
      <c r="F48" s="33" t="e">
        <f>F47/D47*100</f>
        <v>#DIV/0!</v>
      </c>
      <c r="G48" s="33" t="e">
        <f>G47/E47*100</f>
        <v>#DIV/0!</v>
      </c>
      <c r="H48" s="33" t="e">
        <f>H47/G47*100</f>
        <v>#DIV/0!</v>
      </c>
      <c r="I48" s="33" t="e">
        <f>I47/H47*100</f>
        <v>#DIV/0!</v>
      </c>
      <c r="J48" s="33" t="e">
        <f>J47/I47*100</f>
        <v>#DIV/0!</v>
      </c>
    </row>
    <row r="49" spans="1:10" ht="12.75">
      <c r="A49" s="81" t="s">
        <v>39</v>
      </c>
      <c r="B49" s="76" t="s">
        <v>10</v>
      </c>
      <c r="C49" s="91"/>
      <c r="D49" s="88"/>
      <c r="E49" s="33"/>
      <c r="F49" s="33"/>
      <c r="G49" s="33"/>
      <c r="H49" s="33"/>
      <c r="I49" s="33"/>
      <c r="J49" s="33"/>
    </row>
    <row r="50" spans="1:10" ht="12.75">
      <c r="A50" s="100" t="s">
        <v>16</v>
      </c>
      <c r="B50" s="76" t="s">
        <v>15</v>
      </c>
      <c r="C50" s="86"/>
      <c r="D50" s="86"/>
      <c r="E50" s="33" t="e">
        <f>E49/C49*100</f>
        <v>#DIV/0!</v>
      </c>
      <c r="F50" s="33" t="e">
        <f>F49/D49*100</f>
        <v>#DIV/0!</v>
      </c>
      <c r="G50" s="33" t="e">
        <f>G49/E49*100</f>
        <v>#DIV/0!</v>
      </c>
      <c r="H50" s="33" t="e">
        <f>H49/G49*100</f>
        <v>#DIV/0!</v>
      </c>
      <c r="I50" s="33" t="e">
        <f>I49/H49*100</f>
        <v>#DIV/0!</v>
      </c>
      <c r="J50" s="33" t="e">
        <f>J49/I49*100</f>
        <v>#DIV/0!</v>
      </c>
    </row>
    <row r="51" spans="1:10" ht="24">
      <c r="A51" s="81" t="s">
        <v>40</v>
      </c>
      <c r="B51" s="76" t="s">
        <v>10</v>
      </c>
      <c r="C51" s="91">
        <v>6089.58</v>
      </c>
      <c r="D51" s="91">
        <v>6189.94</v>
      </c>
      <c r="E51" s="33">
        <v>6898.33</v>
      </c>
      <c r="F51" s="33">
        <v>7185.75</v>
      </c>
      <c r="G51" s="33">
        <v>7419.28</v>
      </c>
      <c r="H51" s="33">
        <v>7714.56</v>
      </c>
      <c r="I51" s="33">
        <v>8119.58</v>
      </c>
      <c r="J51" s="33">
        <v>8929.91</v>
      </c>
    </row>
    <row r="52" spans="1:10" ht="12.75">
      <c r="A52" s="100" t="s">
        <v>16</v>
      </c>
      <c r="B52" s="76" t="s">
        <v>15</v>
      </c>
      <c r="C52" s="86"/>
      <c r="D52" s="86"/>
      <c r="E52" s="33">
        <f>E51/C51*100</f>
        <v>113.28088308224868</v>
      </c>
      <c r="F52" s="33">
        <f>F51/D51*100</f>
        <v>116.08755496822265</v>
      </c>
      <c r="G52" s="33">
        <f>G51/E51*100</f>
        <v>107.55182776121177</v>
      </c>
      <c r="H52" s="33">
        <f>H51/G51*100</f>
        <v>103.97990101465373</v>
      </c>
      <c r="I52" s="33">
        <f>I51/H51*100</f>
        <v>105.2500725900116</v>
      </c>
      <c r="J52" s="33">
        <f>J51/I51*100</f>
        <v>109.97994970183187</v>
      </c>
    </row>
    <row r="53" spans="1:10" ht="12.75">
      <c r="A53" s="81" t="s">
        <v>41</v>
      </c>
      <c r="B53" s="76" t="s">
        <v>10</v>
      </c>
      <c r="C53" s="88"/>
      <c r="D53" s="88"/>
      <c r="E53" s="33"/>
      <c r="F53" s="33"/>
      <c r="G53" s="33"/>
      <c r="H53" s="33"/>
      <c r="I53" s="33"/>
      <c r="J53" s="33"/>
    </row>
    <row r="54" spans="1:10" ht="12.75">
      <c r="A54" s="100" t="s">
        <v>16</v>
      </c>
      <c r="B54" s="76" t="s">
        <v>15</v>
      </c>
      <c r="C54" s="86"/>
      <c r="D54" s="86"/>
      <c r="E54" s="33" t="e">
        <f>E53/C53*100</f>
        <v>#DIV/0!</v>
      </c>
      <c r="F54" s="33" t="e">
        <f>F53/D53*100</f>
        <v>#DIV/0!</v>
      </c>
      <c r="G54" s="33" t="e">
        <f>G53/E53*100</f>
        <v>#DIV/0!</v>
      </c>
      <c r="H54" s="33" t="e">
        <f>H53/G53*100</f>
        <v>#DIV/0!</v>
      </c>
      <c r="I54" s="33" t="e">
        <f>I53/H53*100</f>
        <v>#DIV/0!</v>
      </c>
      <c r="J54" s="33" t="e">
        <f>J53/I53*100</f>
        <v>#DIV/0!</v>
      </c>
    </row>
    <row r="55" spans="1:10" ht="48">
      <c r="A55" s="81" t="s">
        <v>42</v>
      </c>
      <c r="B55" s="76" t="s">
        <v>10</v>
      </c>
      <c r="C55" s="91">
        <v>5426.04</v>
      </c>
      <c r="D55" s="91">
        <v>5448.69</v>
      </c>
      <c r="E55" s="33">
        <v>6671.63</v>
      </c>
      <c r="F55" s="33">
        <v>6977.77</v>
      </c>
      <c r="G55" s="33">
        <v>7344.1</v>
      </c>
      <c r="H55" s="33">
        <v>7803.1</v>
      </c>
      <c r="I55" s="33">
        <v>8298.6</v>
      </c>
      <c r="J55" s="33">
        <v>8927.64</v>
      </c>
    </row>
    <row r="56" spans="1:10" ht="12.75">
      <c r="A56" s="100" t="s">
        <v>16</v>
      </c>
      <c r="B56" s="76" t="s">
        <v>15</v>
      </c>
      <c r="C56" s="86"/>
      <c r="D56" s="86"/>
      <c r="E56" s="33">
        <f>E55/C55*100</f>
        <v>122.95578359171697</v>
      </c>
      <c r="F56" s="33">
        <f>F55/D55*100</f>
        <v>128.0632592421298</v>
      </c>
      <c r="G56" s="33">
        <f>G55/E55*100</f>
        <v>110.07954577816817</v>
      </c>
      <c r="H56" s="33">
        <f>H55/G55*100</f>
        <v>106.24991489767297</v>
      </c>
      <c r="I56" s="33">
        <f>I55/H55*100</f>
        <v>106.35004036857147</v>
      </c>
      <c r="J56" s="33">
        <f>J55/I55*100</f>
        <v>107.58007374737906</v>
      </c>
    </row>
    <row r="57" spans="1:10" ht="12.75">
      <c r="A57" s="81" t="s">
        <v>43</v>
      </c>
      <c r="B57" s="76" t="s">
        <v>10</v>
      </c>
      <c r="C57" s="88"/>
      <c r="D57" s="88"/>
      <c r="E57" s="33"/>
      <c r="F57" s="33"/>
      <c r="G57" s="33"/>
      <c r="H57" s="33"/>
      <c r="I57" s="33"/>
      <c r="J57" s="33"/>
    </row>
    <row r="58" spans="1:10" ht="48">
      <c r="A58" s="81" t="s">
        <v>44</v>
      </c>
      <c r="B58" s="76" t="s">
        <v>10</v>
      </c>
      <c r="C58" s="91"/>
      <c r="D58" s="91"/>
      <c r="E58" s="33"/>
      <c r="F58" s="33"/>
      <c r="G58" s="33"/>
      <c r="H58" s="33"/>
      <c r="I58" s="33"/>
      <c r="J58" s="33"/>
    </row>
    <row r="59" spans="1:10" ht="18.75" customHeight="1">
      <c r="A59" s="100" t="s">
        <v>16</v>
      </c>
      <c r="B59" s="76" t="s">
        <v>15</v>
      </c>
      <c r="C59" s="86"/>
      <c r="D59" s="86"/>
      <c r="E59" s="33" t="e">
        <f>E58/C58*100</f>
        <v>#DIV/0!</v>
      </c>
      <c r="F59" s="33" t="e">
        <f>F58/D58*100</f>
        <v>#DIV/0!</v>
      </c>
      <c r="G59" s="33" t="e">
        <f>G58/E58*100</f>
        <v>#DIV/0!</v>
      </c>
      <c r="H59" s="33" t="e">
        <f>H58/G58*100</f>
        <v>#DIV/0!</v>
      </c>
      <c r="I59" s="33" t="e">
        <f>I58/H58*100</f>
        <v>#DIV/0!</v>
      </c>
      <c r="J59" s="33" t="e">
        <f>J58/I58*100</f>
        <v>#DIV/0!</v>
      </c>
    </row>
    <row r="60" spans="1:10" ht="60.75" customHeight="1">
      <c r="A60" s="81" t="s">
        <v>45</v>
      </c>
      <c r="B60" s="76" t="s">
        <v>10</v>
      </c>
      <c r="C60" s="88">
        <v>5426.04</v>
      </c>
      <c r="D60" s="88">
        <v>5448.69</v>
      </c>
      <c r="E60" s="33">
        <v>6671.63</v>
      </c>
      <c r="F60" s="33">
        <v>6977.77</v>
      </c>
      <c r="G60" s="33">
        <v>7344.1</v>
      </c>
      <c r="H60" s="33">
        <v>7803.1</v>
      </c>
      <c r="I60" s="33">
        <v>8293.6</v>
      </c>
      <c r="J60" s="33">
        <v>8927.64</v>
      </c>
    </row>
    <row r="61" spans="1:10" ht="18" customHeight="1">
      <c r="A61" s="100" t="s">
        <v>16</v>
      </c>
      <c r="B61" s="76" t="s">
        <v>15</v>
      </c>
      <c r="C61" s="86"/>
      <c r="D61" s="86"/>
      <c r="E61" s="33">
        <f>E60/C60*100</f>
        <v>122.95578359171697</v>
      </c>
      <c r="F61" s="33">
        <f>F60/D60*100</f>
        <v>128.0632592421298</v>
      </c>
      <c r="G61" s="33">
        <f>G60/E60*100</f>
        <v>110.07954577816817</v>
      </c>
      <c r="H61" s="33">
        <f>H60/G60*100</f>
        <v>106.24991489767297</v>
      </c>
      <c r="I61" s="33">
        <f>I60/H60*100</f>
        <v>106.28596327100767</v>
      </c>
      <c r="J61" s="33">
        <f>J60/I60*100</f>
        <v>107.64493103115653</v>
      </c>
    </row>
    <row r="62" spans="1:10" ht="12.75">
      <c r="A62" s="81" t="s">
        <v>46</v>
      </c>
      <c r="B62" s="76" t="s">
        <v>10</v>
      </c>
      <c r="C62" s="91"/>
      <c r="D62" s="91"/>
      <c r="E62" s="33"/>
      <c r="F62" s="33"/>
      <c r="G62" s="33"/>
      <c r="H62" s="33"/>
      <c r="I62" s="33"/>
      <c r="J62" s="33"/>
    </row>
    <row r="63" spans="1:10" ht="12.75">
      <c r="A63" s="100" t="s">
        <v>16</v>
      </c>
      <c r="B63" s="76" t="s">
        <v>15</v>
      </c>
      <c r="C63" s="86"/>
      <c r="D63" s="86"/>
      <c r="E63" s="33" t="e">
        <f>E62/C62*100</f>
        <v>#DIV/0!</v>
      </c>
      <c r="F63" s="33" t="e">
        <f>F62/D62*100</f>
        <v>#DIV/0!</v>
      </c>
      <c r="G63" s="33" t="e">
        <f>G62/E62*100</f>
        <v>#DIV/0!</v>
      </c>
      <c r="H63" s="33" t="e">
        <f>H62/G62*100</f>
        <v>#DIV/0!</v>
      </c>
      <c r="I63" s="33" t="e">
        <f>I62/H62*100</f>
        <v>#DIV/0!</v>
      </c>
      <c r="J63" s="33" t="e">
        <f>J62/I62*100</f>
        <v>#DIV/0!</v>
      </c>
    </row>
    <row r="64" spans="1:10" ht="12.75">
      <c r="A64" s="81" t="s">
        <v>47</v>
      </c>
      <c r="B64" s="76" t="s">
        <v>10</v>
      </c>
      <c r="C64" s="88">
        <v>8922.92</v>
      </c>
      <c r="D64" s="88">
        <v>9004.6</v>
      </c>
      <c r="E64" s="33">
        <v>9718.75</v>
      </c>
      <c r="F64" s="33">
        <v>9975.89</v>
      </c>
      <c r="G64" s="33">
        <v>10196.85</v>
      </c>
      <c r="H64" s="33">
        <v>10898.02</v>
      </c>
      <c r="I64" s="33">
        <v>11267.98</v>
      </c>
      <c r="J64" s="33">
        <v>12345.78</v>
      </c>
    </row>
    <row r="65" spans="1:10" ht="12.75">
      <c r="A65" s="100" t="s">
        <v>16</v>
      </c>
      <c r="B65" s="76" t="s">
        <v>15</v>
      </c>
      <c r="C65" s="86"/>
      <c r="D65" s="86"/>
      <c r="E65" s="33">
        <f>E64/C64*100</f>
        <v>108.9189413331062</v>
      </c>
      <c r="F65" s="33">
        <f>F64/D64*100</f>
        <v>110.78659796104213</v>
      </c>
      <c r="G65" s="33">
        <f>G64/E64*100</f>
        <v>104.91935691318328</v>
      </c>
      <c r="H65" s="33">
        <f>H64/G64*100</f>
        <v>106.87633926163471</v>
      </c>
      <c r="I65" s="33">
        <f>I64/H64*100</f>
        <v>103.39474510048615</v>
      </c>
      <c r="J65" s="33">
        <f>J64/I64*100</f>
        <v>109.56515719765211</v>
      </c>
    </row>
    <row r="66" spans="1:10" ht="12.75">
      <c r="A66" s="81" t="s">
        <v>48</v>
      </c>
      <c r="B66" s="76" t="s">
        <v>10</v>
      </c>
      <c r="C66" s="91">
        <f>$C$64</f>
        <v>8922.92</v>
      </c>
      <c r="D66" s="91">
        <v>9004.6</v>
      </c>
      <c r="E66" s="33">
        <v>9718.75</v>
      </c>
      <c r="F66" s="33">
        <v>9975.89</v>
      </c>
      <c r="G66" s="33">
        <v>10196.85</v>
      </c>
      <c r="H66" s="33">
        <v>10898.02</v>
      </c>
      <c r="I66" s="33">
        <v>11367.98</v>
      </c>
      <c r="J66" s="33">
        <v>12345.78</v>
      </c>
    </row>
    <row r="67" spans="1:10" ht="12.75">
      <c r="A67" s="100" t="s">
        <v>16</v>
      </c>
      <c r="B67" s="76" t="s">
        <v>15</v>
      </c>
      <c r="C67" s="86"/>
      <c r="D67" s="86"/>
      <c r="E67" s="33">
        <f>E66/C66*100</f>
        <v>108.9189413331062</v>
      </c>
      <c r="F67" s="33">
        <f>F66/D66*100</f>
        <v>110.78659796104213</v>
      </c>
      <c r="G67" s="33">
        <f>G66/E66*100</f>
        <v>104.91935691318328</v>
      </c>
      <c r="H67" s="33">
        <f>H66/G66*100</f>
        <v>106.87633926163471</v>
      </c>
      <c r="I67" s="33">
        <f>I66/H66*100</f>
        <v>104.31234297606353</v>
      </c>
      <c r="J67" s="33">
        <f>J66/I66*100</f>
        <v>108.60135221912776</v>
      </c>
    </row>
    <row r="68" spans="1:10" ht="12.75">
      <c r="A68" s="81" t="s">
        <v>49</v>
      </c>
      <c r="B68" s="76" t="s">
        <v>10</v>
      </c>
      <c r="C68" s="88"/>
      <c r="D68" s="88"/>
      <c r="E68" s="33"/>
      <c r="F68" s="33"/>
      <c r="G68" s="33"/>
      <c r="H68" s="33"/>
      <c r="I68" s="33"/>
      <c r="J68" s="33"/>
    </row>
    <row r="69" spans="1:10" ht="12.75">
      <c r="A69" s="100" t="s">
        <v>16</v>
      </c>
      <c r="B69" s="76" t="s">
        <v>15</v>
      </c>
      <c r="C69" s="86"/>
      <c r="D69" s="86"/>
      <c r="E69" s="33" t="e">
        <f>E68/C68*100</f>
        <v>#DIV/0!</v>
      </c>
      <c r="F69" s="33" t="e">
        <f>F68/D68*100</f>
        <v>#DIV/0!</v>
      </c>
      <c r="G69" s="33" t="e">
        <f>G68/E68*100</f>
        <v>#DIV/0!</v>
      </c>
      <c r="H69" s="33" t="e">
        <f>H68/G68*100</f>
        <v>#DIV/0!</v>
      </c>
      <c r="I69" s="33" t="e">
        <f>I68/H68*100</f>
        <v>#DIV/0!</v>
      </c>
      <c r="J69" s="33" t="e">
        <f>J68/I68*100</f>
        <v>#DIV/0!</v>
      </c>
    </row>
    <row r="70" spans="1:10" ht="24.75" customHeight="1">
      <c r="A70" s="81" t="s">
        <v>50</v>
      </c>
      <c r="B70" s="76" t="s">
        <v>10</v>
      </c>
      <c r="C70" s="90"/>
      <c r="D70" s="90"/>
      <c r="E70" s="33"/>
      <c r="F70" s="33"/>
      <c r="G70" s="33"/>
      <c r="H70" s="33"/>
      <c r="I70" s="33"/>
      <c r="J70" s="33"/>
    </row>
    <row r="71" spans="1:10" ht="18" customHeight="1">
      <c r="A71" s="100" t="s">
        <v>16</v>
      </c>
      <c r="B71" s="76" t="s">
        <v>15</v>
      </c>
      <c r="C71" s="86"/>
      <c r="D71" s="86"/>
      <c r="E71" s="33" t="e">
        <f>E70/C70*100</f>
        <v>#DIV/0!</v>
      </c>
      <c r="F71" s="33" t="e">
        <f>F70/D70*100</f>
        <v>#DIV/0!</v>
      </c>
      <c r="G71" s="33" t="e">
        <f>G70/E70*100</f>
        <v>#DIV/0!</v>
      </c>
      <c r="H71" s="33" t="e">
        <f>H70/G70*100</f>
        <v>#DIV/0!</v>
      </c>
      <c r="I71" s="33" t="e">
        <f>I70/H70*100</f>
        <v>#DIV/0!</v>
      </c>
      <c r="J71" s="33" t="e">
        <f>J70/I70*100</f>
        <v>#DIV/0!</v>
      </c>
    </row>
    <row r="72" spans="1:10" ht="48">
      <c r="A72" s="81" t="s">
        <v>51</v>
      </c>
      <c r="B72" s="76" t="s">
        <v>10</v>
      </c>
      <c r="C72" s="86">
        <v>21370.5</v>
      </c>
      <c r="D72" s="86">
        <v>21370.5</v>
      </c>
      <c r="E72" s="33">
        <v>23206.66</v>
      </c>
      <c r="F72" s="33">
        <v>23589.98</v>
      </c>
      <c r="G72" s="33">
        <v>25477.18</v>
      </c>
      <c r="H72" s="33">
        <v>27765.02</v>
      </c>
      <c r="I72" s="33">
        <v>30333.3</v>
      </c>
      <c r="J72" s="33">
        <v>33360.56</v>
      </c>
    </row>
    <row r="73" spans="1:10" ht="12.75">
      <c r="A73" s="100" t="s">
        <v>16</v>
      </c>
      <c r="B73" s="76" t="s">
        <v>15</v>
      </c>
      <c r="C73" s="86"/>
      <c r="D73" s="86"/>
      <c r="E73" s="33">
        <f>E72/C72*100</f>
        <v>108.59203107086873</v>
      </c>
      <c r="F73" s="33">
        <f>F72/D72*100</f>
        <v>110.38571863082286</v>
      </c>
      <c r="G73" s="33">
        <f>G72/E72*100</f>
        <v>109.78391547943565</v>
      </c>
      <c r="H73" s="33">
        <f>H72/G72*100</f>
        <v>108.97995775042605</v>
      </c>
      <c r="I73" s="33">
        <f>I72/H72*100</f>
        <v>109.25005636588772</v>
      </c>
      <c r="J73" s="33">
        <f>J72/I72*100</f>
        <v>109.97998898899888</v>
      </c>
    </row>
    <row r="74" spans="1:10" ht="12.75">
      <c r="A74" s="81" t="s">
        <v>52</v>
      </c>
      <c r="B74" s="76" t="s">
        <v>10</v>
      </c>
      <c r="C74" s="88">
        <v>15169.23</v>
      </c>
      <c r="D74" s="88">
        <v>15170.25</v>
      </c>
      <c r="E74" s="33">
        <v>16422.14</v>
      </c>
      <c r="F74" s="33">
        <v>16523.96</v>
      </c>
      <c r="G74" s="33">
        <v>17997.89</v>
      </c>
      <c r="H74" s="33">
        <v>19842.67</v>
      </c>
      <c r="I74" s="33">
        <v>21942.02</v>
      </c>
      <c r="J74" s="33">
        <v>24351.26</v>
      </c>
    </row>
    <row r="75" spans="1:10" ht="12.75">
      <c r="A75" s="100" t="s">
        <v>16</v>
      </c>
      <c r="B75" s="76" t="s">
        <v>15</v>
      </c>
      <c r="C75" s="86"/>
      <c r="D75" s="86"/>
      <c r="E75" s="33">
        <f>E74/C74*100</f>
        <v>108.25954910038283</v>
      </c>
      <c r="F75" s="33">
        <f>F74/D74*100</f>
        <v>108.92345215141476</v>
      </c>
      <c r="G75" s="33">
        <f>G74/E74*100</f>
        <v>109.5952780819065</v>
      </c>
      <c r="H75" s="33">
        <f>H74/G74*100</f>
        <v>110.24997930312941</v>
      </c>
      <c r="I75" s="33">
        <f>I74/H74*100</f>
        <v>110.5799773921554</v>
      </c>
      <c r="J75" s="33">
        <f>J74/I74*100</f>
        <v>110.98002827451619</v>
      </c>
    </row>
    <row r="76" spans="1:10" ht="24">
      <c r="A76" s="81" t="s">
        <v>53</v>
      </c>
      <c r="B76" s="76" t="s">
        <v>10</v>
      </c>
      <c r="C76" s="91">
        <v>11772.08</v>
      </c>
      <c r="D76" s="91">
        <v>11974.94</v>
      </c>
      <c r="E76" s="33">
        <v>11472.87</v>
      </c>
      <c r="F76" s="33">
        <v>12358.98</v>
      </c>
      <c r="G76" s="33">
        <v>12677.84</v>
      </c>
      <c r="H76" s="33">
        <v>13977.32</v>
      </c>
      <c r="I76" s="33">
        <v>15512.03</v>
      </c>
      <c r="J76" s="33">
        <v>17222.23</v>
      </c>
    </row>
    <row r="77" spans="1:10" ht="12.75">
      <c r="A77" s="100" t="s">
        <v>16</v>
      </c>
      <c r="B77" s="76" t="s">
        <v>15</v>
      </c>
      <c r="C77" s="86"/>
      <c r="D77" s="86"/>
      <c r="E77" s="33">
        <f>E76/C76*100</f>
        <v>97.45830813246258</v>
      </c>
      <c r="F77" s="33">
        <f>F76/D76*100</f>
        <v>103.20703068240842</v>
      </c>
      <c r="G77" s="33">
        <f>G76/E76*100</f>
        <v>110.50277742186567</v>
      </c>
      <c r="H77" s="33">
        <f>H76/G76*100</f>
        <v>110.25001104289058</v>
      </c>
      <c r="I77" s="33">
        <f>I76/H76*100</f>
        <v>110.9800018887741</v>
      </c>
      <c r="J77" s="33">
        <f>J76/I76*100</f>
        <v>111.02499157105808</v>
      </c>
    </row>
    <row r="78" spans="1:10" ht="36">
      <c r="A78" s="81" t="s">
        <v>54</v>
      </c>
      <c r="B78" s="76" t="s">
        <v>10</v>
      </c>
      <c r="C78" s="91">
        <v>9026.78</v>
      </c>
      <c r="D78" s="91">
        <v>9095.56</v>
      </c>
      <c r="E78" s="33">
        <v>13669.44</v>
      </c>
      <c r="F78" s="33">
        <v>12268.88</v>
      </c>
      <c r="G78" s="33">
        <v>13812.3</v>
      </c>
      <c r="H78" s="33">
        <v>15207.34</v>
      </c>
      <c r="I78" s="33">
        <v>16816.28</v>
      </c>
      <c r="J78" s="33">
        <v>18931.77</v>
      </c>
    </row>
    <row r="79" spans="1:10" ht="12.75">
      <c r="A79" s="100" t="s">
        <v>16</v>
      </c>
      <c r="B79" s="76" t="s">
        <v>15</v>
      </c>
      <c r="C79" s="86"/>
      <c r="D79" s="86"/>
      <c r="E79" s="33">
        <f>E78/C78*100</f>
        <v>151.43207212317128</v>
      </c>
      <c r="F79" s="33">
        <f>F78/D78*100</f>
        <v>134.88867095593895</v>
      </c>
      <c r="G79" s="33">
        <f>G78/E78*100</f>
        <v>101.04510499332817</v>
      </c>
      <c r="H79" s="33">
        <f>H78/G78*100</f>
        <v>110.09998334817519</v>
      </c>
      <c r="I79" s="33">
        <f>I78/H78*100</f>
        <v>110.58002254174627</v>
      </c>
      <c r="J79" s="33">
        <f>J78/I78*100</f>
        <v>112.58001175051795</v>
      </c>
    </row>
    <row r="80" spans="1:10" ht="12.75">
      <c r="A80" s="81"/>
      <c r="B80" s="76"/>
      <c r="C80" s="91"/>
      <c r="D80" s="91"/>
      <c r="E80" s="33"/>
      <c r="F80" s="33"/>
      <c r="G80" s="33"/>
      <c r="H80" s="33"/>
      <c r="I80" s="33"/>
      <c r="J80" s="33"/>
    </row>
    <row r="81" spans="1:10" ht="51">
      <c r="A81" s="84" t="s">
        <v>60</v>
      </c>
      <c r="B81" s="76" t="s">
        <v>10</v>
      </c>
      <c r="C81" s="91">
        <v>13462.59</v>
      </c>
      <c r="D81" s="91">
        <v>13472</v>
      </c>
      <c r="E81" s="33">
        <v>13166.54</v>
      </c>
      <c r="F81" s="33">
        <v>15311.34</v>
      </c>
      <c r="G81" s="33">
        <v>16656.32</v>
      </c>
      <c r="H81" s="33">
        <v>17860.57</v>
      </c>
      <c r="I81" s="33">
        <v>19334.06</v>
      </c>
      <c r="J81" s="33">
        <v>21093.46</v>
      </c>
    </row>
    <row r="82" spans="1:10" ht="12.75">
      <c r="A82" s="100" t="s">
        <v>16</v>
      </c>
      <c r="B82" s="76" t="s">
        <v>15</v>
      </c>
      <c r="C82" s="86"/>
      <c r="D82" s="86"/>
      <c r="E82" s="33">
        <f>E81/C81*100</f>
        <v>97.80094320632212</v>
      </c>
      <c r="F82" s="33">
        <f>F81/D81*100</f>
        <v>113.65305819477433</v>
      </c>
      <c r="G82" s="33">
        <f>G81/E81*100</f>
        <v>126.5049132118233</v>
      </c>
      <c r="H82" s="33">
        <f>H81/G81*100</f>
        <v>107.2299883767843</v>
      </c>
      <c r="I82" s="33">
        <f>I81/H81*100</f>
        <v>108.24996066754868</v>
      </c>
      <c r="J82" s="33">
        <f>J81/I81*100</f>
        <v>109.10000279299845</v>
      </c>
    </row>
    <row r="83" spans="1:10" ht="12.75">
      <c r="A83" s="95"/>
      <c r="B83" s="76"/>
      <c r="C83" s="91"/>
      <c r="D83" s="91"/>
      <c r="E83" s="33"/>
      <c r="F83" s="33"/>
      <c r="G83" s="33"/>
      <c r="H83" s="33"/>
      <c r="I83" s="33"/>
      <c r="J83" s="33"/>
    </row>
    <row r="84" spans="1:10" ht="25.5">
      <c r="A84" s="84" t="s">
        <v>56</v>
      </c>
      <c r="B84" s="76" t="s">
        <v>10</v>
      </c>
      <c r="C84" s="91">
        <v>13462.59</v>
      </c>
      <c r="D84" s="91">
        <v>13617.92</v>
      </c>
      <c r="E84" s="33">
        <v>16788.2</v>
      </c>
      <c r="F84" s="33">
        <v>17268.98</v>
      </c>
      <c r="G84" s="33">
        <v>18458.23</v>
      </c>
      <c r="H84" s="33">
        <v>19567.67</v>
      </c>
      <c r="I84" s="33">
        <v>21093.58</v>
      </c>
      <c r="J84" s="33">
        <v>23439.98</v>
      </c>
    </row>
    <row r="85" spans="1:10" ht="12.75">
      <c r="A85" s="100" t="s">
        <v>16</v>
      </c>
      <c r="B85" s="76" t="s">
        <v>15</v>
      </c>
      <c r="C85" s="86"/>
      <c r="D85" s="86"/>
      <c r="E85" s="33">
        <f>E84/C84*100</f>
        <v>124.70260180247634</v>
      </c>
      <c r="F85" s="33">
        <f>F84/D84*100</f>
        <v>126.81070236864367</v>
      </c>
      <c r="G85" s="33">
        <f>G84/E84*100</f>
        <v>109.94764179602339</v>
      </c>
      <c r="H85" s="33">
        <f>H84/G84*100</f>
        <v>106.01054380620461</v>
      </c>
      <c r="I85" s="33">
        <f>I84/H84*100</f>
        <v>107.79811801813912</v>
      </c>
      <c r="J85" s="33">
        <f>J84/I84*100</f>
        <v>111.12376372336985</v>
      </c>
    </row>
    <row r="86" spans="1:10" ht="12.75">
      <c r="A86" s="96"/>
      <c r="B86" s="76"/>
      <c r="C86" s="91"/>
      <c r="D86" s="91"/>
      <c r="E86" s="90"/>
      <c r="F86" s="90"/>
      <c r="G86" s="90"/>
      <c r="H86" s="90"/>
      <c r="I86" s="90"/>
      <c r="J86" s="90"/>
    </row>
    <row r="87" spans="1:10" ht="12.75">
      <c r="A87" s="83" t="s">
        <v>8</v>
      </c>
      <c r="B87" s="78"/>
      <c r="C87" s="90"/>
      <c r="D87" s="73"/>
      <c r="E87" s="90"/>
      <c r="F87" s="90"/>
      <c r="G87" s="90"/>
      <c r="H87" s="90"/>
      <c r="I87" s="90"/>
      <c r="J87" s="90"/>
    </row>
    <row r="88" spans="1:10" ht="12.75">
      <c r="A88" s="83" t="s">
        <v>9</v>
      </c>
      <c r="B88" s="80" t="s">
        <v>11</v>
      </c>
      <c r="C88" s="86">
        <f>C90+C92+C93+C94+C95+C96+C97+C101+C102+C104+C105+C106+C107+C108+C109</f>
        <v>32455.100280000002</v>
      </c>
      <c r="D88" s="86">
        <f aca="true" t="shared" si="1" ref="D88:J88">D90+D92+D93+D94+D95+D96+D97+D101+D102+D104+D105+D106+D107+D108+D109</f>
        <v>8199.65181</v>
      </c>
      <c r="E88" s="86">
        <v>34770.3</v>
      </c>
      <c r="F88" s="86">
        <f t="shared" si="1"/>
        <v>8733.67797</v>
      </c>
      <c r="G88" s="86">
        <f t="shared" si="1"/>
        <v>38891.91396</v>
      </c>
      <c r="H88" s="86">
        <f t="shared" si="1"/>
        <v>42745.19136</v>
      </c>
      <c r="I88" s="86">
        <f t="shared" si="1"/>
        <v>47310.78272</v>
      </c>
      <c r="J88" s="86">
        <f t="shared" si="1"/>
        <v>52678.33411999999</v>
      </c>
    </row>
    <row r="89" spans="1:10" ht="12.75">
      <c r="A89" s="78" t="s">
        <v>3</v>
      </c>
      <c r="B89" s="78"/>
      <c r="C89" s="90"/>
      <c r="D89" s="90"/>
      <c r="E89" s="90"/>
      <c r="F89" s="90"/>
      <c r="G89" s="90"/>
      <c r="H89" s="90"/>
      <c r="I89" s="90"/>
      <c r="J89" s="90"/>
    </row>
    <row r="90" spans="1:10" ht="24">
      <c r="A90" s="81" t="s">
        <v>35</v>
      </c>
      <c r="B90" s="76" t="s">
        <v>11</v>
      </c>
      <c r="C90" s="97">
        <f>C12*C41*12/1000</f>
        <v>3963.99888</v>
      </c>
      <c r="D90" s="97">
        <f>D12*D41*3/1000</f>
        <v>887.3184000000001</v>
      </c>
      <c r="E90" s="97">
        <f>E12*E41*12/1000</f>
        <v>4233.9998399999995</v>
      </c>
      <c r="F90" s="97">
        <f>F12*F41*3/1000</f>
        <v>903.86244</v>
      </c>
      <c r="G90" s="97">
        <f>G12*G41*12/1000</f>
        <v>5084.54904</v>
      </c>
      <c r="H90" s="97">
        <f>H12*H41*12/1000</f>
        <v>5651.583</v>
      </c>
      <c r="I90" s="97">
        <f>I12*I41*12/1000</f>
        <v>6467.437199999999</v>
      </c>
      <c r="J90" s="97">
        <f>J12*J41*12/1000</f>
        <v>7429.19112</v>
      </c>
    </row>
    <row r="91" spans="1:10" ht="36">
      <c r="A91" s="81" t="s">
        <v>36</v>
      </c>
      <c r="B91" s="76" t="s">
        <v>11</v>
      </c>
      <c r="C91" s="97">
        <f>C13*C43*12/1000</f>
        <v>0</v>
      </c>
      <c r="D91" s="97">
        <f>D13*D43*3/1000</f>
        <v>0</v>
      </c>
      <c r="E91" s="97">
        <f>E13*E43*12/1000</f>
        <v>0</v>
      </c>
      <c r="F91" s="97">
        <f>F13*F43*3/1000</f>
        <v>0</v>
      </c>
      <c r="G91" s="97">
        <f>G13*G43*12/1000</f>
        <v>0</v>
      </c>
      <c r="H91" s="97">
        <f>H13*H43*12/1000</f>
        <v>0</v>
      </c>
      <c r="I91" s="97">
        <f>I13*I43*12/1000</f>
        <v>0</v>
      </c>
      <c r="J91" s="97">
        <f>J13*J43*12/1000</f>
        <v>0</v>
      </c>
    </row>
    <row r="92" spans="1:10" ht="12.75">
      <c r="A92" s="81" t="s">
        <v>37</v>
      </c>
      <c r="B92" s="76" t="s">
        <v>11</v>
      </c>
      <c r="C92" s="97">
        <f>C14*C45*12/1000</f>
        <v>0</v>
      </c>
      <c r="D92" s="151">
        <f>D14*D45*3/1000</f>
        <v>0</v>
      </c>
      <c r="E92" s="97">
        <f>E14*E45*12/1000</f>
        <v>0</v>
      </c>
      <c r="F92" s="151">
        <f>F14*F45*3/1000</f>
        <v>0</v>
      </c>
      <c r="G92" s="97">
        <f>G14*G45*12/1000</f>
        <v>0</v>
      </c>
      <c r="H92" s="97">
        <f>H14*H45*12/1000</f>
        <v>0</v>
      </c>
      <c r="I92" s="97">
        <f>I14*I45*12/1000</f>
        <v>0</v>
      </c>
      <c r="J92" s="97">
        <f>J14*J45*12/1000</f>
        <v>0</v>
      </c>
    </row>
    <row r="93" spans="1:10" ht="12.75">
      <c r="A93" s="81" t="s">
        <v>38</v>
      </c>
      <c r="B93" s="76" t="s">
        <v>11</v>
      </c>
      <c r="C93" s="97">
        <f>C15*C47*12/1000</f>
        <v>0</v>
      </c>
      <c r="D93" s="151">
        <f>D15*D47*3/1000</f>
        <v>0</v>
      </c>
      <c r="E93" s="97">
        <f>E15*E47*12/1000</f>
        <v>0</v>
      </c>
      <c r="F93" s="151">
        <f>F15*F47*3/1000</f>
        <v>0</v>
      </c>
      <c r="G93" s="97">
        <f>G15*G47*12/1000</f>
        <v>0</v>
      </c>
      <c r="H93" s="97">
        <f>H15*H47*12/1000</f>
        <v>0</v>
      </c>
      <c r="I93" s="97">
        <f>I15*I47*12/1000</f>
        <v>0</v>
      </c>
      <c r="J93" s="97">
        <f>J15*J47*12/1000</f>
        <v>0</v>
      </c>
    </row>
    <row r="94" spans="1:10" ht="12.75">
      <c r="A94" s="81" t="s">
        <v>39</v>
      </c>
      <c r="B94" s="76" t="s">
        <v>11</v>
      </c>
      <c r="C94" s="97">
        <f>C16*C49*12/1000</f>
        <v>0</v>
      </c>
      <c r="D94" s="151">
        <f>D16*D49*3/1000</f>
        <v>0</v>
      </c>
      <c r="E94" s="97">
        <f>E16*E49*12/1000</f>
        <v>0</v>
      </c>
      <c r="F94" s="151">
        <f>F16*F49*3/1000</f>
        <v>0</v>
      </c>
      <c r="G94" s="97">
        <f>G16*G49*12/1000</f>
        <v>0</v>
      </c>
      <c r="H94" s="97">
        <f>H16*H49*12/1000</f>
        <v>0</v>
      </c>
      <c r="I94" s="97">
        <f>I16*I49*12/1000</f>
        <v>0</v>
      </c>
      <c r="J94" s="97">
        <f>J16*J49*12/1000</f>
        <v>0</v>
      </c>
    </row>
    <row r="95" spans="1:10" ht="24">
      <c r="A95" s="81" t="s">
        <v>40</v>
      </c>
      <c r="B95" s="76" t="s">
        <v>11</v>
      </c>
      <c r="C95" s="97">
        <f>C17*C51*12/1000</f>
        <v>584.5996799999999</v>
      </c>
      <c r="D95" s="151">
        <f>D17*D51*3/1000</f>
        <v>111.41892</v>
      </c>
      <c r="E95" s="97">
        <f>E17*E51*12/1000</f>
        <v>413.8998</v>
      </c>
      <c r="F95" s="151">
        <f>F17*F51*3/1000</f>
        <v>107.78625</v>
      </c>
      <c r="G95" s="97">
        <f>G17*G51*12/1000</f>
        <v>534.18816</v>
      </c>
      <c r="H95" s="97">
        <f>H17*H51*12/1000</f>
        <v>555.4483200000001</v>
      </c>
      <c r="I95" s="97">
        <f>I17*I51*12/1000</f>
        <v>584.60976</v>
      </c>
      <c r="J95" s="97">
        <f>J17*J51*12/1000</f>
        <v>642.95352</v>
      </c>
    </row>
    <row r="96" spans="1:10" ht="12.75">
      <c r="A96" s="81" t="s">
        <v>41</v>
      </c>
      <c r="B96" s="76" t="s">
        <v>11</v>
      </c>
      <c r="C96" s="97">
        <f>C18*C53*12/1000</f>
        <v>0</v>
      </c>
      <c r="D96" s="151">
        <f>D18*D53*3/1000</f>
        <v>0</v>
      </c>
      <c r="E96" s="97">
        <f>E18*E53*12/1000</f>
        <v>0</v>
      </c>
      <c r="F96" s="151">
        <f>F18*F53*3/1000</f>
        <v>0</v>
      </c>
      <c r="G96" s="97">
        <f>G18*G53*12/1000</f>
        <v>0</v>
      </c>
      <c r="H96" s="97">
        <f>H18*H53*12/1000</f>
        <v>0</v>
      </c>
      <c r="I96" s="97">
        <f>I18*I53*12/1000</f>
        <v>0</v>
      </c>
      <c r="J96" s="97">
        <f>J18*J53*12/1000</f>
        <v>0</v>
      </c>
    </row>
    <row r="97" spans="1:10" ht="48">
      <c r="A97" s="81" t="s">
        <v>42</v>
      </c>
      <c r="B97" s="76" t="s">
        <v>11</v>
      </c>
      <c r="C97" s="97">
        <f>C19*C55*12/1000</f>
        <v>520.8998399999999</v>
      </c>
      <c r="D97" s="97">
        <f>D19*D55*3/1000</f>
        <v>163.46069999999997</v>
      </c>
      <c r="E97" s="97">
        <f>E19*E55*12/1000</f>
        <v>560.41692</v>
      </c>
      <c r="F97" s="151">
        <f>F19*F55*3/1000</f>
        <v>167.46648000000002</v>
      </c>
      <c r="G97" s="97">
        <f>G19*G55*12/1000</f>
        <v>705.0336000000001</v>
      </c>
      <c r="H97" s="97">
        <f>H19*H55*12/1000</f>
        <v>749.0976</v>
      </c>
      <c r="I97" s="97">
        <f>I19*I55*12/1000</f>
        <v>796.6656</v>
      </c>
      <c r="J97" s="97">
        <f>J19*J55*12/1000</f>
        <v>857.0534399999999</v>
      </c>
    </row>
    <row r="98" spans="1:10" ht="12.75">
      <c r="A98" s="81" t="s">
        <v>43</v>
      </c>
      <c r="B98" s="89"/>
      <c r="C98" s="90"/>
      <c r="D98" s="97"/>
      <c r="E98" s="97"/>
      <c r="F98" s="151"/>
      <c r="G98" s="90"/>
      <c r="H98" s="90"/>
      <c r="I98" s="90"/>
      <c r="J98" s="90"/>
    </row>
    <row r="99" spans="1:10" ht="48">
      <c r="A99" s="81" t="s">
        <v>44</v>
      </c>
      <c r="B99" s="76" t="s">
        <v>11</v>
      </c>
      <c r="C99" s="97">
        <f>C21*C58*12/1000</f>
        <v>0</v>
      </c>
      <c r="D99" s="97">
        <f aca="true" t="shared" si="2" ref="D99:D105">D21*D50*3/1000</f>
        <v>0</v>
      </c>
      <c r="E99" s="97">
        <f>E21*E58*12/1000</f>
        <v>0</v>
      </c>
      <c r="F99" s="151">
        <f>F21*F58*3/1000</f>
        <v>0</v>
      </c>
      <c r="G99" s="97">
        <f>G21*G58*12/1000</f>
        <v>0</v>
      </c>
      <c r="H99" s="97">
        <f>H21*H58*12/1000</f>
        <v>0</v>
      </c>
      <c r="I99" s="97">
        <f>I21*I58*12/1000</f>
        <v>0</v>
      </c>
      <c r="J99" s="97">
        <f>J21*J58*12/1000</f>
        <v>0</v>
      </c>
    </row>
    <row r="100" spans="1:10" ht="49.5" customHeight="1">
      <c r="A100" s="99" t="s">
        <v>45</v>
      </c>
      <c r="B100" s="76" t="s">
        <v>11</v>
      </c>
      <c r="C100" s="97">
        <f>C22*C60*12/1000</f>
        <v>520.8998399999999</v>
      </c>
      <c r="D100" s="97">
        <f t="shared" si="2"/>
        <v>185.69819999999999</v>
      </c>
      <c r="E100" s="97">
        <f>E22*E60*12/1000</f>
        <v>560.41692</v>
      </c>
      <c r="F100" s="151">
        <f>F22*F60*3/1000</f>
        <v>146.53316999999998</v>
      </c>
      <c r="G100" s="97">
        <f>G22*G60*12/1000</f>
        <v>705.0336000000001</v>
      </c>
      <c r="H100" s="97">
        <f>H22*H60*12/1000</f>
        <v>749.0976</v>
      </c>
      <c r="I100" s="97">
        <f>I22*I60*12/1000</f>
        <v>796.1856000000001</v>
      </c>
      <c r="J100" s="97">
        <f>J22*J60*12/1000</f>
        <v>857.0534399999999</v>
      </c>
    </row>
    <row r="101" spans="1:10" ht="12.75">
      <c r="A101" s="81" t="s">
        <v>46</v>
      </c>
      <c r="B101" s="76" t="s">
        <v>11</v>
      </c>
      <c r="C101" s="98">
        <f>C23*C62*12/1000</f>
        <v>0</v>
      </c>
      <c r="D101" s="97">
        <f t="shared" si="2"/>
        <v>0</v>
      </c>
      <c r="E101" s="97">
        <f>E23*E62*12/1000</f>
        <v>0</v>
      </c>
      <c r="F101" s="151">
        <f>F23*F62*3/1000</f>
        <v>0</v>
      </c>
      <c r="G101" s="98">
        <f>G23*G62*12/1000</f>
        <v>0</v>
      </c>
      <c r="H101" s="98">
        <f>H23*H62*12/1000</f>
        <v>0</v>
      </c>
      <c r="I101" s="98">
        <f>I23*I62*12/1000</f>
        <v>0</v>
      </c>
      <c r="J101" s="98">
        <f>J23*J62*12/1000</f>
        <v>0</v>
      </c>
    </row>
    <row r="102" spans="1:10" ht="12.75">
      <c r="A102" s="81" t="s">
        <v>47</v>
      </c>
      <c r="B102" s="76" t="s">
        <v>11</v>
      </c>
      <c r="C102" s="97">
        <f>C24*C64*12/1000</f>
        <v>428.30016</v>
      </c>
      <c r="D102" s="97">
        <f>D24*D64*3/1000</f>
        <v>108.05520000000001</v>
      </c>
      <c r="E102" s="97">
        <f>E24*E64*12/1000</f>
        <v>466.5</v>
      </c>
      <c r="F102" s="151">
        <f>F24*F64*3/1000</f>
        <v>119.71068</v>
      </c>
      <c r="G102" s="97">
        <f>G24*G64*12/1000</f>
        <v>489.44880000000006</v>
      </c>
      <c r="H102" s="97">
        <f>H24*H64*12/1000</f>
        <v>523.10496</v>
      </c>
      <c r="I102" s="97">
        <f>I24*I64*12/1000</f>
        <v>540.8630400000001</v>
      </c>
      <c r="J102" s="97">
        <f>J24*J64*12/1000</f>
        <v>592.59744</v>
      </c>
    </row>
    <row r="103" spans="1:10" ht="12.75">
      <c r="A103" s="81" t="s">
        <v>48</v>
      </c>
      <c r="B103" s="76" t="s">
        <v>11</v>
      </c>
      <c r="C103" s="97">
        <f>C25*C66*12/1000</f>
        <v>428.30016</v>
      </c>
      <c r="D103" s="97">
        <f>D25*D66*3/1000</f>
        <v>108.05520000000001</v>
      </c>
      <c r="E103" s="97">
        <f>E25*E66*12/1000</f>
        <v>466.5</v>
      </c>
      <c r="F103" s="151">
        <f>F25*F66*3/1000</f>
        <v>119.71068</v>
      </c>
      <c r="G103" s="97">
        <f>G25*G66*12/1000</f>
        <v>489.44880000000006</v>
      </c>
      <c r="H103" s="97">
        <f>H25*H66*12/1000</f>
        <v>523.10496</v>
      </c>
      <c r="I103" s="97">
        <f>I25*I66*12/1000</f>
        <v>545.66304</v>
      </c>
      <c r="J103" s="97">
        <f>J25*J66*12/1000</f>
        <v>592.59744</v>
      </c>
    </row>
    <row r="104" spans="1:10" ht="12.75">
      <c r="A104" s="81" t="s">
        <v>49</v>
      </c>
      <c r="B104" s="76" t="s">
        <v>11</v>
      </c>
      <c r="C104" s="97">
        <f>C26*C68*12/1000</f>
        <v>0</v>
      </c>
      <c r="D104" s="97">
        <f t="shared" si="2"/>
        <v>0</v>
      </c>
      <c r="E104" s="97">
        <f>E26*E68*12/1000</f>
        <v>0</v>
      </c>
      <c r="F104" s="151">
        <f>F26*F68*3/1000</f>
        <v>0</v>
      </c>
      <c r="G104" s="97">
        <f>G26*G68*12/1000</f>
        <v>0</v>
      </c>
      <c r="H104" s="97">
        <f>H26*H68*12/1000</f>
        <v>0</v>
      </c>
      <c r="I104" s="97">
        <f>I26*I68*12/1000</f>
        <v>0</v>
      </c>
      <c r="J104" s="97">
        <f>J26*J68*12/1000</f>
        <v>0</v>
      </c>
    </row>
    <row r="105" spans="1:10" ht="24">
      <c r="A105" s="81" t="s">
        <v>50</v>
      </c>
      <c r="B105" s="76" t="s">
        <v>11</v>
      </c>
      <c r="C105" s="97">
        <f>C27*C70*12/1000</f>
        <v>0</v>
      </c>
      <c r="D105" s="97">
        <f t="shared" si="2"/>
        <v>0</v>
      </c>
      <c r="E105" s="97">
        <f>E27*E70*12/1000</f>
        <v>0</v>
      </c>
      <c r="F105" s="151">
        <f>F27*F70*3/1000</f>
        <v>0</v>
      </c>
      <c r="G105" s="97">
        <f>G27*G70*12/1000</f>
        <v>0</v>
      </c>
      <c r="H105" s="97">
        <f>H27*H70*12/1000</f>
        <v>0</v>
      </c>
      <c r="I105" s="97">
        <f>I27*I70*12/1000</f>
        <v>0</v>
      </c>
      <c r="J105" s="97">
        <f>J27*J70*12/1000</f>
        <v>0</v>
      </c>
    </row>
    <row r="106" spans="1:10" ht="48">
      <c r="A106" s="81" t="s">
        <v>51</v>
      </c>
      <c r="B106" s="76" t="s">
        <v>11</v>
      </c>
      <c r="C106" s="97">
        <f>C28*C72*12/1000</f>
        <v>6154.704</v>
      </c>
      <c r="D106" s="97">
        <f>D28*D72*3/1000</f>
        <v>1602.7875</v>
      </c>
      <c r="E106" s="97">
        <f>E28*E72*12/1000</f>
        <v>6961.998</v>
      </c>
      <c r="F106" s="151">
        <f>F28*F72*3/1000</f>
        <v>1769.2485</v>
      </c>
      <c r="G106" s="97">
        <f>G28*G72*12/1000</f>
        <v>7643.154</v>
      </c>
      <c r="H106" s="97">
        <f>H28*H72*12/1000</f>
        <v>8329.506</v>
      </c>
      <c r="I106" s="97">
        <f>I28*I72*12/1000</f>
        <v>9099.99</v>
      </c>
      <c r="J106" s="193">
        <v>10008.17</v>
      </c>
    </row>
    <row r="107" spans="1:10" ht="12.75">
      <c r="A107" s="81" t="s">
        <v>52</v>
      </c>
      <c r="B107" s="76" t="s">
        <v>11</v>
      </c>
      <c r="C107" s="97">
        <f>C29*C74*12/1000</f>
        <v>11831.999399999999</v>
      </c>
      <c r="D107" s="97">
        <f>D29*D74*3/1000</f>
        <v>3049.22025</v>
      </c>
      <c r="E107" s="97">
        <f>E29*E74*12/1000</f>
        <v>12612.20352</v>
      </c>
      <c r="F107" s="151">
        <f>F29*F74*3/1000</f>
        <v>3370.88784</v>
      </c>
      <c r="G107" s="97">
        <f>G29*G74*12/1000</f>
        <v>14038.3542</v>
      </c>
      <c r="H107" s="97">
        <f>H29*H74*12/1000</f>
        <v>15477.282599999999</v>
      </c>
      <c r="I107" s="193">
        <v>17114.78</v>
      </c>
      <c r="J107" s="193">
        <v>18993.98</v>
      </c>
    </row>
    <row r="108" spans="1:10" ht="24">
      <c r="A108" s="81" t="s">
        <v>53</v>
      </c>
      <c r="B108" s="76" t="s">
        <v>11</v>
      </c>
      <c r="C108" s="97">
        <f>C30*C76*12/1000</f>
        <v>7345.7779199999995</v>
      </c>
      <c r="D108" s="97">
        <f>D30*D76*3/1000</f>
        <v>1868.0906400000001</v>
      </c>
      <c r="E108" s="97">
        <f>E30*E76*12/1000</f>
        <v>6470.6986799999995</v>
      </c>
      <c r="F108" s="151">
        <f>F30*F76*3/1000</f>
        <v>1742.6161799999998</v>
      </c>
      <c r="G108" s="97">
        <f>G30*G76*12/1000</f>
        <v>7910.97216</v>
      </c>
      <c r="H108" s="97">
        <f>H30*H76*12/1000</f>
        <v>8721.847679999999</v>
      </c>
      <c r="I108" s="97">
        <f>I30*I76*12/1000</f>
        <v>9679.506720000001</v>
      </c>
      <c r="J108" s="193">
        <v>10746.67</v>
      </c>
    </row>
    <row r="109" spans="1:10" ht="36">
      <c r="A109" s="81" t="s">
        <v>54</v>
      </c>
      <c r="B109" s="76" t="s">
        <v>11</v>
      </c>
      <c r="C109" s="97">
        <f>C31*C78*12/1000</f>
        <v>1624.8204</v>
      </c>
      <c r="D109" s="97">
        <f>D31*D78*3/1000</f>
        <v>409.30019999999996</v>
      </c>
      <c r="E109" s="97">
        <f>E31*E78*12/1000</f>
        <v>2460.4992</v>
      </c>
      <c r="F109" s="151">
        <f>F31*F78*3/1000</f>
        <v>552.0996</v>
      </c>
      <c r="G109" s="97">
        <f>G31*G78*12/1000</f>
        <v>2486.214</v>
      </c>
      <c r="H109" s="97">
        <f>H31*H78*12/1000</f>
        <v>2737.3212000000003</v>
      </c>
      <c r="I109" s="97">
        <f>I31*I78*12/1000</f>
        <v>3026.9303999999997</v>
      </c>
      <c r="J109" s="97">
        <f>J31*J78*12/1000</f>
        <v>3407.7185999999997</v>
      </c>
    </row>
    <row r="110" spans="1:10" ht="12.75">
      <c r="A110" s="83"/>
      <c r="B110" s="76"/>
      <c r="C110" s="90"/>
      <c r="D110" s="97"/>
      <c r="E110" s="97"/>
      <c r="F110" s="151"/>
      <c r="G110" s="90"/>
      <c r="H110" s="90"/>
      <c r="I110" s="90"/>
      <c r="J110" s="90"/>
    </row>
    <row r="111" spans="1:10" ht="38.25">
      <c r="A111" s="84" t="s">
        <v>61</v>
      </c>
      <c r="B111" s="76" t="s">
        <v>11</v>
      </c>
      <c r="C111" s="97">
        <f>C33*C81*12/1000</f>
        <v>14862.699359999999</v>
      </c>
      <c r="D111" s="97">
        <f>D33*D81*3/1000</f>
        <v>3233.28</v>
      </c>
      <c r="E111" s="97">
        <f>E33*E81*12/1000</f>
        <v>17063.83584</v>
      </c>
      <c r="F111" s="151">
        <f>F33*F81*3/1000</f>
        <v>4317.79788</v>
      </c>
      <c r="G111" s="97">
        <f>G33*G81*12/1000</f>
        <v>17988.8256</v>
      </c>
      <c r="H111" s="97">
        <f>H33*H81*12/1000</f>
        <v>19289.4156</v>
      </c>
      <c r="I111" s="193">
        <v>20880.78</v>
      </c>
      <c r="J111" s="193">
        <f>J33*J81*12/1000</f>
        <v>22780.936799999996</v>
      </c>
    </row>
    <row r="112" spans="1:10" ht="12.75">
      <c r="A112" s="95"/>
      <c r="B112" s="76"/>
      <c r="C112" s="90"/>
      <c r="D112" s="97"/>
      <c r="E112" s="97"/>
      <c r="F112" s="97"/>
      <c r="G112" s="90"/>
      <c r="H112" s="90"/>
      <c r="I112" s="194"/>
      <c r="J112" s="90"/>
    </row>
    <row r="113" spans="1:10" ht="25.5">
      <c r="A113" s="84" t="s">
        <v>58</v>
      </c>
      <c r="B113" s="76" t="s">
        <v>11</v>
      </c>
      <c r="C113" s="97">
        <f>C35*C84*12/1000</f>
        <v>1938.6129600000002</v>
      </c>
      <c r="D113" s="97">
        <f>D35*D84*3/1000</f>
        <v>531.09888</v>
      </c>
      <c r="E113" s="97">
        <f>E35*E84*12/1000</f>
        <v>2618.9592000000002</v>
      </c>
      <c r="F113" s="151">
        <f>F35*F84*3/1000</f>
        <v>673.49022</v>
      </c>
      <c r="G113" s="97">
        <f>G35*G84*12/1000</f>
        <v>2879.4838799999998</v>
      </c>
      <c r="H113" s="97">
        <f>H35*H84*12/1000</f>
        <v>3052.5565199999996</v>
      </c>
      <c r="I113" s="97">
        <f>I35*I84*12/1000</f>
        <v>3290.5984800000006</v>
      </c>
      <c r="J113" s="97">
        <f>J35*J84*12/1000</f>
        <v>3656.63688</v>
      </c>
    </row>
    <row r="114" spans="1:10" ht="12.75">
      <c r="A114" s="77"/>
      <c r="B114" s="92"/>
      <c r="C114" s="49"/>
      <c r="D114" s="49"/>
      <c r="E114" s="49"/>
      <c r="F114" s="49"/>
      <c r="G114" s="49"/>
      <c r="H114" s="49"/>
      <c r="I114" s="49"/>
      <c r="J114" s="49"/>
    </row>
    <row r="115" spans="1:10" ht="12.75">
      <c r="A115" s="93" t="s">
        <v>24</v>
      </c>
      <c r="B115" s="92"/>
      <c r="C115" s="49"/>
      <c r="D115" s="49"/>
      <c r="E115" s="49"/>
      <c r="F115" s="49"/>
      <c r="G115" s="49"/>
      <c r="H115" s="49"/>
      <c r="I115" s="49"/>
      <c r="J115" s="49"/>
    </row>
    <row r="116" spans="2:10" ht="12.75">
      <c r="B116" s="92"/>
      <c r="C116" s="49"/>
      <c r="D116" s="49"/>
      <c r="E116" s="49"/>
      <c r="F116" s="49"/>
      <c r="G116" s="49"/>
      <c r="H116" s="49"/>
      <c r="I116" s="49"/>
      <c r="J116" s="49"/>
    </row>
    <row r="117" spans="2:10" ht="12.75">
      <c r="B117" s="92"/>
      <c r="C117" s="49"/>
      <c r="D117" s="49"/>
      <c r="E117" s="49"/>
      <c r="F117" s="49"/>
      <c r="G117" s="49"/>
      <c r="H117" s="49"/>
      <c r="I117" s="49"/>
      <c r="J117" s="49"/>
    </row>
    <row r="118" spans="2:10" ht="12.75">
      <c r="B118" s="92"/>
      <c r="C118" s="49"/>
      <c r="D118" s="49"/>
      <c r="E118" s="49"/>
      <c r="F118" s="49"/>
      <c r="G118" s="49"/>
      <c r="H118" s="49"/>
      <c r="I118" s="49"/>
      <c r="J118" s="49"/>
    </row>
    <row r="119" spans="2:10" ht="12.75">
      <c r="B119" s="92"/>
      <c r="C119" s="49"/>
      <c r="D119" s="49"/>
      <c r="E119" s="49"/>
      <c r="F119" s="49"/>
      <c r="G119" s="49"/>
      <c r="H119" s="49"/>
      <c r="I119" s="49"/>
      <c r="J119" s="49"/>
    </row>
    <row r="120" spans="2:10" ht="12.75">
      <c r="B120" s="92"/>
      <c r="C120" s="49"/>
      <c r="D120" s="49"/>
      <c r="E120" s="49"/>
      <c r="F120" s="49"/>
      <c r="G120" s="49"/>
      <c r="H120" s="49"/>
      <c r="I120" s="49"/>
      <c r="J120" s="49"/>
    </row>
    <row r="121" spans="2:10" ht="12.75">
      <c r="B121" s="92"/>
      <c r="C121" s="49"/>
      <c r="D121" s="49"/>
      <c r="E121" s="49"/>
      <c r="F121" s="49"/>
      <c r="G121" s="49"/>
      <c r="H121" s="49"/>
      <c r="I121" s="49"/>
      <c r="J121" s="49"/>
    </row>
    <row r="122" spans="1:10" ht="12.75">
      <c r="A122" s="93"/>
      <c r="B122" s="92"/>
      <c r="C122" s="49"/>
      <c r="D122" s="49"/>
      <c r="E122" s="49"/>
      <c r="F122" s="49"/>
      <c r="G122" s="49"/>
      <c r="H122" s="49"/>
      <c r="I122" s="49"/>
      <c r="J122" s="49"/>
    </row>
    <row r="123" spans="1:10" ht="12.75">
      <c r="A123" s="5"/>
      <c r="B123" s="5"/>
      <c r="C123" s="51"/>
      <c r="D123" s="51"/>
      <c r="E123" s="51"/>
      <c r="F123" s="51"/>
      <c r="G123" s="51"/>
      <c r="H123" s="51"/>
      <c r="I123" s="130" t="s">
        <v>66</v>
      </c>
      <c r="J123" s="51"/>
    </row>
    <row r="124" spans="1:11" ht="15">
      <c r="A124" s="5"/>
      <c r="B124" s="94" t="s">
        <v>20</v>
      </c>
      <c r="C124" s="51"/>
      <c r="D124" s="52"/>
      <c r="E124" s="36"/>
      <c r="F124" s="36"/>
      <c r="G124" s="36"/>
      <c r="H124" s="36"/>
      <c r="I124" s="36"/>
      <c r="J124" s="36"/>
      <c r="K124" s="5"/>
    </row>
    <row r="125" spans="1:11" ht="13.5" thickBot="1">
      <c r="A125" s="112"/>
      <c r="B125" s="112"/>
      <c r="C125" s="36"/>
      <c r="D125" s="36"/>
      <c r="E125" s="36"/>
      <c r="F125" s="36"/>
      <c r="G125" s="36"/>
      <c r="H125" s="36"/>
      <c r="I125" s="36"/>
      <c r="J125" s="36"/>
      <c r="K125" s="5"/>
    </row>
    <row r="126" spans="1:11" ht="13.5" thickBot="1">
      <c r="A126" s="12"/>
      <c r="B126" s="111" t="s">
        <v>14</v>
      </c>
      <c r="C126" s="2" t="s">
        <v>0</v>
      </c>
      <c r="D126" s="2" t="s">
        <v>0</v>
      </c>
      <c r="E126" s="2" t="s">
        <v>0</v>
      </c>
      <c r="F126" s="2" t="s">
        <v>0</v>
      </c>
      <c r="G126" s="2" t="s">
        <v>1</v>
      </c>
      <c r="H126" s="8"/>
      <c r="I126" s="9" t="s">
        <v>5</v>
      </c>
      <c r="J126" s="10"/>
      <c r="K126" s="5"/>
    </row>
    <row r="127" spans="1:11" ht="12.75">
      <c r="A127" s="3" t="s">
        <v>2</v>
      </c>
      <c r="B127" s="3" t="s">
        <v>12</v>
      </c>
      <c r="C127" s="3" t="s">
        <v>508</v>
      </c>
      <c r="D127" s="103" t="s">
        <v>79</v>
      </c>
      <c r="E127" s="3" t="s">
        <v>505</v>
      </c>
      <c r="F127" s="103" t="s">
        <v>79</v>
      </c>
      <c r="G127" s="3" t="s">
        <v>506</v>
      </c>
      <c r="H127" s="3" t="s">
        <v>507</v>
      </c>
      <c r="I127" s="3" t="s">
        <v>509</v>
      </c>
      <c r="J127" s="3" t="s">
        <v>518</v>
      </c>
      <c r="K127" s="5"/>
    </row>
    <row r="128" spans="1:10" ht="13.5" thickBot="1">
      <c r="A128" s="4"/>
      <c r="B128" s="4" t="s">
        <v>13</v>
      </c>
      <c r="C128" s="105" t="s">
        <v>17</v>
      </c>
      <c r="D128" s="105" t="s">
        <v>505</v>
      </c>
      <c r="E128" s="105" t="s">
        <v>17</v>
      </c>
      <c r="F128" s="105" t="s">
        <v>506</v>
      </c>
      <c r="G128" s="107"/>
      <c r="H128" s="108"/>
      <c r="I128" s="6"/>
      <c r="J128" s="6"/>
    </row>
    <row r="129" spans="1:10" ht="12.75">
      <c r="A129" s="1"/>
      <c r="B129" s="1"/>
      <c r="C129" s="67"/>
      <c r="D129" s="42"/>
      <c r="E129" s="42"/>
      <c r="F129" s="42"/>
      <c r="G129" s="42"/>
      <c r="H129" s="42"/>
      <c r="I129" s="42"/>
      <c r="J129" s="42"/>
    </row>
    <row r="130" spans="1:10" ht="12.75">
      <c r="A130" s="11" t="s">
        <v>21</v>
      </c>
      <c r="B130" s="3"/>
      <c r="C130" s="66"/>
      <c r="D130" s="54"/>
      <c r="E130" s="35"/>
      <c r="F130" s="35"/>
      <c r="G130" s="35"/>
      <c r="H130" s="35"/>
      <c r="I130" s="35"/>
      <c r="J130" s="35"/>
    </row>
    <row r="131" spans="1:10" ht="13.5" thickBot="1">
      <c r="A131" s="16" t="s">
        <v>25</v>
      </c>
      <c r="B131" s="19" t="s">
        <v>18</v>
      </c>
      <c r="C131" s="68"/>
      <c r="D131" s="57"/>
      <c r="E131" s="56"/>
      <c r="F131" s="56"/>
      <c r="G131" s="56"/>
      <c r="H131" s="56"/>
      <c r="I131" s="56"/>
      <c r="J131" s="56"/>
    </row>
    <row r="132" spans="1:10" ht="12.75">
      <c r="A132" s="23" t="s">
        <v>28</v>
      </c>
      <c r="B132" s="23"/>
      <c r="C132" s="69"/>
      <c r="D132" s="38"/>
      <c r="E132" s="38"/>
      <c r="F132" s="38"/>
      <c r="G132" s="38"/>
      <c r="H132" s="38"/>
      <c r="I132" s="38"/>
      <c r="J132" s="38"/>
    </row>
    <row r="133" spans="1:10" ht="13.5" thickBot="1">
      <c r="A133" s="20" t="s">
        <v>22</v>
      </c>
      <c r="B133" s="26" t="s">
        <v>18</v>
      </c>
      <c r="C133" s="65"/>
      <c r="D133" s="40"/>
      <c r="E133" s="34"/>
      <c r="F133" s="34"/>
      <c r="G133" s="34"/>
      <c r="H133" s="34"/>
      <c r="I133" s="34"/>
      <c r="J133" s="34"/>
    </row>
    <row r="134" spans="1:10" ht="12.75">
      <c r="A134" s="23"/>
      <c r="B134" s="23"/>
      <c r="C134" s="69"/>
      <c r="D134" s="38"/>
      <c r="E134" s="38"/>
      <c r="F134" s="38"/>
      <c r="G134" s="38"/>
      <c r="H134" s="38"/>
      <c r="I134" s="38"/>
      <c r="J134" s="38"/>
    </row>
    <row r="135" spans="1:10" ht="12.75">
      <c r="A135" s="138" t="s">
        <v>77</v>
      </c>
      <c r="B135" s="22" t="s">
        <v>10</v>
      </c>
      <c r="C135" s="48"/>
      <c r="D135" s="44"/>
      <c r="E135" s="46"/>
      <c r="F135" s="46"/>
      <c r="G135" s="46"/>
      <c r="H135" s="46"/>
      <c r="I135" s="46"/>
      <c r="J135" s="46"/>
    </row>
    <row r="136" spans="1:10" ht="12.75">
      <c r="A136" s="17" t="s">
        <v>27</v>
      </c>
      <c r="B136" s="3"/>
      <c r="C136" s="48"/>
      <c r="D136" s="44"/>
      <c r="E136" s="46"/>
      <c r="F136" s="46"/>
      <c r="G136" s="46"/>
      <c r="H136" s="46"/>
      <c r="I136" s="46"/>
      <c r="J136" s="46"/>
    </row>
    <row r="137" spans="1:10" ht="13.5" thickBot="1">
      <c r="A137" s="15" t="s">
        <v>23</v>
      </c>
      <c r="B137" s="19" t="s">
        <v>15</v>
      </c>
      <c r="C137" s="50"/>
      <c r="D137" s="45"/>
      <c r="E137" s="47" t="e">
        <f>E135/C135*100</f>
        <v>#DIV/0!</v>
      </c>
      <c r="F137" s="47" t="e">
        <f>F136/D136*100</f>
        <v>#DIV/0!</v>
      </c>
      <c r="G137" s="47" t="e">
        <f>G135/E135*100</f>
        <v>#DIV/0!</v>
      </c>
      <c r="H137" s="47" t="e">
        <f>H135/G135*100</f>
        <v>#DIV/0!</v>
      </c>
      <c r="I137" s="47" t="e">
        <f>I135/H135*100</f>
        <v>#DIV/0!</v>
      </c>
      <c r="J137" s="47" t="e">
        <f>J135/I135*100</f>
        <v>#DIV/0!</v>
      </c>
    </row>
    <row r="138" spans="1:10" ht="12.75">
      <c r="A138" s="25" t="s">
        <v>28</v>
      </c>
      <c r="B138" s="24"/>
      <c r="C138" s="66"/>
      <c r="D138" s="39"/>
      <c r="E138" s="35"/>
      <c r="F138" s="35"/>
      <c r="G138" s="35"/>
      <c r="H138" s="35"/>
      <c r="I138" s="35"/>
      <c r="J138" s="35"/>
    </row>
    <row r="139" spans="1:10" ht="12.75">
      <c r="A139" s="27" t="s">
        <v>22</v>
      </c>
      <c r="B139" s="24" t="s">
        <v>10</v>
      </c>
      <c r="C139" s="66"/>
      <c r="D139" s="39"/>
      <c r="E139" s="35"/>
      <c r="F139" s="35"/>
      <c r="G139" s="35"/>
      <c r="H139" s="35"/>
      <c r="I139" s="35"/>
      <c r="J139" s="35"/>
    </row>
    <row r="140" spans="1:10" ht="13.5" thickBot="1">
      <c r="A140" s="28" t="s">
        <v>23</v>
      </c>
      <c r="B140" s="26" t="s">
        <v>15</v>
      </c>
      <c r="C140" s="68"/>
      <c r="D140" s="41"/>
      <c r="E140" s="47" t="e">
        <f>E139/C139*100</f>
        <v>#DIV/0!</v>
      </c>
      <c r="F140" s="47" t="e">
        <f>F139/D139*100</f>
        <v>#DIV/0!</v>
      </c>
      <c r="G140" s="47" t="e">
        <f>G139/E139*100</f>
        <v>#DIV/0!</v>
      </c>
      <c r="H140" s="47" t="e">
        <f>H139/G139*100</f>
        <v>#DIV/0!</v>
      </c>
      <c r="I140" s="47" t="e">
        <f>I139/H139*100</f>
        <v>#DIV/0!</v>
      </c>
      <c r="J140" s="47" t="e">
        <f>J139/I139*100</f>
        <v>#DIV/0!</v>
      </c>
    </row>
    <row r="141" spans="1:10" ht="12.75">
      <c r="A141" s="1"/>
      <c r="B141" s="1"/>
      <c r="C141" s="67"/>
      <c r="D141" s="42"/>
      <c r="E141" s="42"/>
      <c r="F141" s="42"/>
      <c r="G141" s="42"/>
      <c r="H141" s="42"/>
      <c r="I141" s="42"/>
      <c r="J141" s="42"/>
    </row>
    <row r="142" spans="1:10" ht="13.5" thickBot="1">
      <c r="A142" s="16" t="s">
        <v>26</v>
      </c>
      <c r="B142" s="19" t="s">
        <v>11</v>
      </c>
      <c r="C142" s="68"/>
      <c r="D142" s="57"/>
      <c r="E142" s="56"/>
      <c r="F142" s="56"/>
      <c r="G142" s="56"/>
      <c r="H142" s="56"/>
      <c r="I142" s="56"/>
      <c r="J142" s="56"/>
    </row>
    <row r="143" spans="1:10" ht="12.75">
      <c r="A143" s="23" t="s">
        <v>28</v>
      </c>
      <c r="B143" s="23"/>
      <c r="C143" s="66"/>
      <c r="D143" s="35"/>
      <c r="E143" s="35"/>
      <c r="F143" s="35"/>
      <c r="G143" s="35"/>
      <c r="H143" s="35"/>
      <c r="I143" s="35"/>
      <c r="J143" s="35"/>
    </row>
    <row r="144" spans="1:10" ht="13.5" thickBot="1">
      <c r="A144" s="20" t="s">
        <v>22</v>
      </c>
      <c r="B144" s="26" t="s">
        <v>11</v>
      </c>
      <c r="C144" s="68"/>
      <c r="D144" s="41"/>
      <c r="E144" s="56"/>
      <c r="F144" s="56"/>
      <c r="G144" s="56"/>
      <c r="H144" s="56"/>
      <c r="I144" s="56"/>
      <c r="J144" s="56"/>
    </row>
    <row r="145" spans="1:10" ht="12.75">
      <c r="A145" s="5"/>
      <c r="B145" s="5"/>
      <c r="C145" s="36"/>
      <c r="D145" s="36"/>
      <c r="E145" s="36"/>
      <c r="F145" s="36"/>
      <c r="G145" s="36"/>
      <c r="H145" s="36"/>
      <c r="I145" s="36"/>
      <c r="J145" s="36"/>
    </row>
    <row r="146" spans="1:10" ht="12.75">
      <c r="A146" s="5"/>
      <c r="B146" s="5"/>
      <c r="C146" s="36"/>
      <c r="D146" s="36"/>
      <c r="E146" s="36"/>
      <c r="F146" s="36"/>
      <c r="G146" s="36"/>
      <c r="H146" s="36"/>
      <c r="I146" s="36"/>
      <c r="J146" s="36"/>
    </row>
    <row r="147" spans="1:10" ht="12.75">
      <c r="A147" s="5"/>
      <c r="B147" s="5"/>
      <c r="C147" s="36"/>
      <c r="D147" s="36"/>
      <c r="E147" s="36"/>
      <c r="F147" s="36"/>
      <c r="G147" s="36"/>
      <c r="H147" s="36"/>
      <c r="I147" s="36"/>
      <c r="J147" s="36"/>
    </row>
    <row r="148" spans="1:10" ht="12.75">
      <c r="A148" s="5"/>
      <c r="B148" s="5"/>
      <c r="C148" s="36"/>
      <c r="D148" s="36"/>
      <c r="E148" s="36"/>
      <c r="F148" s="36"/>
      <c r="G148" s="36"/>
      <c r="H148" s="36"/>
      <c r="I148" s="36"/>
      <c r="J148" s="36"/>
    </row>
    <row r="149" spans="1:10" ht="15">
      <c r="A149" s="5"/>
      <c r="B149" s="94"/>
      <c r="C149" s="52"/>
      <c r="D149" s="52"/>
      <c r="E149" s="52"/>
      <c r="F149" s="52"/>
      <c r="G149" s="52"/>
      <c r="H149" s="36"/>
      <c r="I149" s="153" t="s">
        <v>67</v>
      </c>
      <c r="J149" s="36"/>
    </row>
    <row r="150" spans="1:10" ht="15">
      <c r="A150" s="5"/>
      <c r="B150" s="132" t="s">
        <v>68</v>
      </c>
      <c r="C150" s="133"/>
      <c r="D150" s="133"/>
      <c r="E150" s="133"/>
      <c r="F150" s="133"/>
      <c r="G150" s="133"/>
      <c r="H150" s="134"/>
      <c r="I150" s="36"/>
      <c r="J150" s="36"/>
    </row>
    <row r="151" spans="1:10" ht="15">
      <c r="A151" s="5"/>
      <c r="B151" s="132" t="s">
        <v>31</v>
      </c>
      <c r="C151" s="133"/>
      <c r="D151" s="133"/>
      <c r="E151" s="133"/>
      <c r="F151" s="133"/>
      <c r="G151" s="133"/>
      <c r="H151" s="134"/>
      <c r="I151" s="36"/>
      <c r="J151" s="36"/>
    </row>
    <row r="152" spans="1:10" ht="13.5" thickBot="1">
      <c r="A152" s="112"/>
      <c r="B152" s="5"/>
      <c r="C152" s="36"/>
      <c r="D152" s="36"/>
      <c r="E152" s="36"/>
      <c r="F152" s="36"/>
      <c r="G152" s="36"/>
      <c r="H152" s="36"/>
      <c r="I152" s="36"/>
      <c r="J152" s="36"/>
    </row>
    <row r="153" spans="1:11" ht="15" thickBot="1">
      <c r="A153" s="12"/>
      <c r="B153" s="7" t="s">
        <v>14</v>
      </c>
      <c r="C153" s="2" t="s">
        <v>0</v>
      </c>
      <c r="D153" s="2" t="s">
        <v>0</v>
      </c>
      <c r="E153" s="2" t="s">
        <v>0</v>
      </c>
      <c r="F153" s="2" t="s">
        <v>0</v>
      </c>
      <c r="G153" s="2" t="s">
        <v>1</v>
      </c>
      <c r="H153" s="8"/>
      <c r="I153" s="9" t="s">
        <v>5</v>
      </c>
      <c r="J153" s="10"/>
      <c r="K153" s="18"/>
    </row>
    <row r="154" spans="1:11" ht="14.25">
      <c r="A154" s="3" t="s">
        <v>2</v>
      </c>
      <c r="B154" s="3" t="s">
        <v>12</v>
      </c>
      <c r="C154" s="3" t="s">
        <v>508</v>
      </c>
      <c r="D154" s="103" t="s">
        <v>79</v>
      </c>
      <c r="E154" s="3" t="s">
        <v>505</v>
      </c>
      <c r="F154" s="103" t="s">
        <v>79</v>
      </c>
      <c r="G154" s="3" t="s">
        <v>506</v>
      </c>
      <c r="H154" s="3" t="s">
        <v>507</v>
      </c>
      <c r="I154" s="3" t="s">
        <v>509</v>
      </c>
      <c r="J154" s="3" t="s">
        <v>518</v>
      </c>
      <c r="K154" s="18"/>
    </row>
    <row r="155" spans="1:10" ht="13.5" thickBot="1">
      <c r="A155" s="3"/>
      <c r="B155" s="4" t="s">
        <v>13</v>
      </c>
      <c r="C155" s="105" t="s">
        <v>17</v>
      </c>
      <c r="D155" s="105" t="s">
        <v>505</v>
      </c>
      <c r="E155" s="105" t="s">
        <v>17</v>
      </c>
      <c r="F155" s="105" t="s">
        <v>506</v>
      </c>
      <c r="G155" s="107"/>
      <c r="H155" s="108"/>
      <c r="I155" s="6"/>
      <c r="J155" s="6"/>
    </row>
    <row r="156" spans="1:10" ht="13.5" thickBot="1">
      <c r="A156" s="1"/>
      <c r="B156" s="1"/>
      <c r="C156" s="67"/>
      <c r="D156" s="58"/>
      <c r="E156" s="37"/>
      <c r="F156" s="37"/>
      <c r="G156" s="37"/>
      <c r="H156" s="37"/>
      <c r="I156" s="37"/>
      <c r="J156" s="37"/>
    </row>
    <row r="157" spans="1:10" ht="12.75">
      <c r="A157" s="14" t="s">
        <v>21</v>
      </c>
      <c r="B157" s="32"/>
      <c r="C157" s="67"/>
      <c r="D157" s="59"/>
      <c r="E157" s="35"/>
      <c r="F157" s="35"/>
      <c r="G157" s="35"/>
      <c r="H157" s="35"/>
      <c r="I157" s="35"/>
      <c r="J157" s="35"/>
    </row>
    <row r="158" spans="1:10" ht="13.5" thickBot="1">
      <c r="A158" s="16" t="s">
        <v>33</v>
      </c>
      <c r="B158" s="19" t="s">
        <v>18</v>
      </c>
      <c r="C158" s="68"/>
      <c r="D158" s="57"/>
      <c r="E158" s="35"/>
      <c r="F158" s="35"/>
      <c r="G158" s="35"/>
      <c r="H158" s="35"/>
      <c r="I158" s="35"/>
      <c r="J158" s="35"/>
    </row>
    <row r="159" spans="1:10" ht="25.5">
      <c r="A159" s="141" t="s">
        <v>540</v>
      </c>
      <c r="B159" s="17"/>
      <c r="C159" s="66"/>
      <c r="D159" s="51"/>
      <c r="E159" s="42"/>
      <c r="F159" s="42"/>
      <c r="G159" s="43"/>
      <c r="H159" s="42"/>
      <c r="I159" s="43"/>
      <c r="J159" s="42"/>
    </row>
    <row r="160" spans="1:10" ht="13.5" thickBot="1">
      <c r="A160" s="6" t="s">
        <v>70</v>
      </c>
      <c r="B160" s="31" t="s">
        <v>18</v>
      </c>
      <c r="C160" s="68"/>
      <c r="D160" s="60"/>
      <c r="E160" s="56"/>
      <c r="F160" s="56"/>
      <c r="G160" s="61"/>
      <c r="H160" s="56"/>
      <c r="I160" s="61"/>
      <c r="J160" s="56"/>
    </row>
    <row r="161" spans="1:10" ht="13.5" thickBot="1">
      <c r="A161" s="6" t="s">
        <v>78</v>
      </c>
      <c r="B161" s="29" t="s">
        <v>18</v>
      </c>
      <c r="C161" s="68"/>
      <c r="D161" s="55"/>
      <c r="E161" s="56"/>
      <c r="F161" s="56"/>
      <c r="G161" s="56"/>
      <c r="H161" s="56"/>
      <c r="I161" s="56"/>
      <c r="J161" s="56"/>
    </row>
    <row r="162" spans="1:10" ht="13.5" thickBot="1">
      <c r="A162" s="13" t="s">
        <v>32</v>
      </c>
      <c r="B162" s="30"/>
      <c r="C162" s="70"/>
      <c r="D162" s="62"/>
      <c r="E162" s="37"/>
      <c r="F162" s="37"/>
      <c r="G162" s="37"/>
      <c r="H162" s="37"/>
      <c r="I162" s="37"/>
      <c r="J162" s="37"/>
    </row>
    <row r="163" spans="1:10" ht="12.75">
      <c r="A163" s="11" t="s">
        <v>19</v>
      </c>
      <c r="B163" s="22"/>
      <c r="C163" s="66"/>
      <c r="D163" s="54"/>
      <c r="E163" s="35"/>
      <c r="F163" s="35"/>
      <c r="G163" s="35"/>
      <c r="H163" s="35"/>
      <c r="I163" s="35"/>
      <c r="J163" s="35"/>
    </row>
    <row r="164" spans="1:10" ht="12.75">
      <c r="A164" s="11" t="s">
        <v>34</v>
      </c>
      <c r="B164" s="22" t="s">
        <v>10</v>
      </c>
      <c r="C164" s="66"/>
      <c r="D164" s="54"/>
      <c r="E164" s="35"/>
      <c r="F164" s="35"/>
      <c r="G164" s="35"/>
      <c r="H164" s="35"/>
      <c r="I164" s="35"/>
      <c r="J164" s="35"/>
    </row>
    <row r="165" spans="1:10" ht="13.5" thickBot="1">
      <c r="A165" s="15" t="s">
        <v>23</v>
      </c>
      <c r="B165" s="19" t="s">
        <v>15</v>
      </c>
      <c r="C165" s="68"/>
      <c r="D165" s="57"/>
      <c r="E165" s="47" t="e">
        <f>E163/C163*100</f>
        <v>#DIV/0!</v>
      </c>
      <c r="F165" s="47" t="e">
        <f>F163/D163*100</f>
        <v>#DIV/0!</v>
      </c>
      <c r="G165" s="47" t="e">
        <f>G163/E163*100</f>
        <v>#DIV/0!</v>
      </c>
      <c r="H165" s="47" t="e">
        <f>H163/G163*100</f>
        <v>#DIV/0!</v>
      </c>
      <c r="I165" s="47" t="e">
        <f>I163/H163*100</f>
        <v>#DIV/0!</v>
      </c>
      <c r="J165" s="47" t="e">
        <f>J163/I163*100</f>
        <v>#DIV/0!</v>
      </c>
    </row>
    <row r="166" spans="1:10" ht="25.5">
      <c r="A166" s="141" t="s">
        <v>540</v>
      </c>
      <c r="B166" s="22"/>
      <c r="C166" s="66"/>
      <c r="D166" s="54"/>
      <c r="E166" s="46"/>
      <c r="F166" s="46"/>
      <c r="G166" s="46"/>
      <c r="H166" s="46"/>
      <c r="I166" s="46"/>
      <c r="J166" s="46"/>
    </row>
    <row r="167" spans="1:10" ht="13.5" thickBot="1">
      <c r="A167" s="6" t="s">
        <v>70</v>
      </c>
      <c r="B167" s="71" t="s">
        <v>10</v>
      </c>
      <c r="C167" s="66"/>
      <c r="D167" s="54"/>
      <c r="E167" s="46"/>
      <c r="F167" s="46"/>
      <c r="G167" s="46"/>
      <c r="H167" s="46"/>
      <c r="I167" s="46"/>
      <c r="J167" s="46"/>
    </row>
    <row r="168" spans="1:10" ht="13.5" thickBot="1">
      <c r="A168" s="15" t="s">
        <v>23</v>
      </c>
      <c r="B168" s="31" t="s">
        <v>15</v>
      </c>
      <c r="C168" s="68"/>
      <c r="D168" s="57"/>
      <c r="E168" s="47" t="e">
        <f>E166/C166*100</f>
        <v>#DIV/0!</v>
      </c>
      <c r="F168" s="47" t="e">
        <f>F166/D166*100</f>
        <v>#DIV/0!</v>
      </c>
      <c r="G168" s="47" t="e">
        <f>G166/E166*100</f>
        <v>#DIV/0!</v>
      </c>
      <c r="H168" s="47" t="e">
        <f>H166/G166*100</f>
        <v>#DIV/0!</v>
      </c>
      <c r="I168" s="47" t="e">
        <f>I166/H166*100</f>
        <v>#DIV/0!</v>
      </c>
      <c r="J168" s="47" t="e">
        <f>J166/I166*100</f>
        <v>#DIV/0!</v>
      </c>
    </row>
    <row r="169" spans="1:10" ht="12.75">
      <c r="A169" s="12" t="s">
        <v>78</v>
      </c>
      <c r="B169" s="71" t="s">
        <v>10</v>
      </c>
      <c r="C169" s="66"/>
      <c r="D169" s="54"/>
      <c r="E169" s="46"/>
      <c r="F169" s="46"/>
      <c r="G169" s="46"/>
      <c r="H169" s="46"/>
      <c r="I169" s="46"/>
      <c r="J169" s="46"/>
    </row>
    <row r="170" spans="1:10" ht="13.5" thickBot="1">
      <c r="A170" s="15" t="s">
        <v>23</v>
      </c>
      <c r="B170" s="31" t="s">
        <v>15</v>
      </c>
      <c r="C170" s="68"/>
      <c r="D170" s="57"/>
      <c r="E170" s="47" t="e">
        <f>E168/C168*100</f>
        <v>#DIV/0!</v>
      </c>
      <c r="F170" s="47" t="e">
        <f>F168/D168*100</f>
        <v>#DIV/0!</v>
      </c>
      <c r="G170" s="47" t="e">
        <f>G168/E168*100</f>
        <v>#DIV/0!</v>
      </c>
      <c r="H170" s="47" t="e">
        <f>H168/G168*100</f>
        <v>#DIV/0!</v>
      </c>
      <c r="I170" s="47" t="e">
        <f>I168/H168*100</f>
        <v>#DIV/0!</v>
      </c>
      <c r="J170" s="47" t="e">
        <f>J168/I168*100</f>
        <v>#DIV/0!</v>
      </c>
    </row>
    <row r="171" spans="1:10" ht="13.5" thickBot="1">
      <c r="A171" s="12" t="s">
        <v>32</v>
      </c>
      <c r="B171" s="21"/>
      <c r="C171" s="67"/>
      <c r="D171" s="63"/>
      <c r="E171" s="42"/>
      <c r="F171" s="42"/>
      <c r="G171" s="42"/>
      <c r="H171" s="42"/>
      <c r="I171" s="42"/>
      <c r="J171" s="42"/>
    </row>
    <row r="172" spans="1:10" ht="12.75">
      <c r="A172" s="14" t="s">
        <v>84</v>
      </c>
      <c r="B172" s="72"/>
      <c r="C172" s="67"/>
      <c r="D172" s="53"/>
      <c r="E172" s="42"/>
      <c r="F172" s="42"/>
      <c r="G172" s="42"/>
      <c r="H172" s="42"/>
      <c r="I172" s="42"/>
      <c r="J172" s="42"/>
    </row>
    <row r="173" spans="1:10" ht="13.5" thickBot="1">
      <c r="A173" s="16" t="s">
        <v>30</v>
      </c>
      <c r="B173" s="19" t="s">
        <v>11</v>
      </c>
      <c r="C173" s="68"/>
      <c r="D173" s="68"/>
      <c r="E173" s="68"/>
      <c r="F173" s="68"/>
      <c r="G173" s="68"/>
      <c r="H173" s="68"/>
      <c r="I173" s="68"/>
      <c r="J173" s="68"/>
    </row>
    <row r="174" spans="1:10" ht="25.5">
      <c r="A174" s="141" t="s">
        <v>540</v>
      </c>
      <c r="B174" s="22"/>
      <c r="C174" s="180"/>
      <c r="D174" s="181"/>
      <c r="E174" s="181"/>
      <c r="F174" s="181"/>
      <c r="G174" s="181"/>
      <c r="H174" s="181"/>
      <c r="I174" s="181"/>
      <c r="J174" s="181"/>
    </row>
    <row r="175" spans="1:10" ht="13.5" thickBot="1">
      <c r="A175" s="6" t="s">
        <v>70</v>
      </c>
      <c r="B175" s="31" t="s">
        <v>11</v>
      </c>
      <c r="C175" s="182">
        <f>C160*12*C167/1000</f>
        <v>0</v>
      </c>
      <c r="D175" s="182">
        <f>D160*3*D167/1000</f>
        <v>0</v>
      </c>
      <c r="E175" s="182">
        <f>E160*12*E167/1000</f>
        <v>0</v>
      </c>
      <c r="F175" s="182">
        <f>F160*3*F167/1000</f>
        <v>0</v>
      </c>
      <c r="G175" s="182">
        <f>G160*12*G167/1000</f>
        <v>0</v>
      </c>
      <c r="H175" s="182">
        <f>H160*12*H167/1000</f>
        <v>0</v>
      </c>
      <c r="I175" s="182">
        <f>I160*12*I167/1000</f>
        <v>0</v>
      </c>
      <c r="J175" s="182">
        <f>J160*12*J167/1000</f>
        <v>0</v>
      </c>
    </row>
    <row r="176" spans="1:10" ht="13.5" thickBot="1">
      <c r="A176" s="6" t="s">
        <v>78</v>
      </c>
      <c r="B176" s="31" t="s">
        <v>11</v>
      </c>
      <c r="C176" s="182">
        <f>C161*12*C169/1000</f>
        <v>0</v>
      </c>
      <c r="D176" s="182">
        <f>D161*3*D169/1000</f>
        <v>0</v>
      </c>
      <c r="E176" s="182">
        <f>E161*12*E169/1000</f>
        <v>0</v>
      </c>
      <c r="F176" s="182">
        <f>F161*3*F169/1000</f>
        <v>0</v>
      </c>
      <c r="G176" s="182">
        <f>G161*12*G169/1000</f>
        <v>0</v>
      </c>
      <c r="H176" s="182">
        <f>H161*12*H169/1000</f>
        <v>0</v>
      </c>
      <c r="I176" s="182">
        <f>I161*12*I169/1000</f>
        <v>0</v>
      </c>
      <c r="J176" s="182">
        <f>J161*12*J169/1000</f>
        <v>0</v>
      </c>
    </row>
    <row r="177" spans="1:10" ht="13.5" thickBot="1">
      <c r="A177" s="13" t="s">
        <v>32</v>
      </c>
      <c r="B177" s="29"/>
      <c r="C177" s="70"/>
      <c r="D177" s="64"/>
      <c r="E177" s="37"/>
      <c r="F177" s="37"/>
      <c r="G177" s="37"/>
      <c r="H177" s="37"/>
      <c r="I177" s="37"/>
      <c r="J177" s="37"/>
    </row>
    <row r="178" spans="3:10" ht="12.75">
      <c r="C178" s="36"/>
      <c r="D178" s="36"/>
      <c r="E178" s="36"/>
      <c r="F178" s="36"/>
      <c r="G178" s="36"/>
      <c r="H178" s="36"/>
      <c r="I178" s="36"/>
      <c r="J178" s="36"/>
    </row>
    <row r="179" spans="1:10" ht="12.75">
      <c r="A179" s="175" t="s">
        <v>503</v>
      </c>
      <c r="C179" s="36"/>
      <c r="D179" s="36"/>
      <c r="E179" s="36"/>
      <c r="F179" s="36"/>
      <c r="G179" s="36"/>
      <c r="H179" s="36"/>
      <c r="I179" s="36"/>
      <c r="J179" s="36"/>
    </row>
    <row r="180" spans="1:10" ht="12.75">
      <c r="A180" s="175" t="s">
        <v>504</v>
      </c>
      <c r="C180" s="36"/>
      <c r="D180" s="36"/>
      <c r="E180" s="36"/>
      <c r="F180" s="36"/>
      <c r="G180" s="36"/>
      <c r="H180" s="36"/>
      <c r="I180" s="36"/>
      <c r="J180" s="36"/>
    </row>
    <row r="181" spans="3:10" ht="12.75">
      <c r="C181" s="36"/>
      <c r="D181" s="36"/>
      <c r="E181" s="36"/>
      <c r="F181" s="36"/>
      <c r="G181" s="36"/>
      <c r="H181" s="36"/>
      <c r="I181" s="36"/>
      <c r="J181" s="36"/>
    </row>
    <row r="182" spans="3:10" ht="12.75">
      <c r="C182" s="36"/>
      <c r="D182" s="36"/>
      <c r="E182" s="36"/>
      <c r="F182" s="36"/>
      <c r="G182" s="36"/>
      <c r="H182" s="36"/>
      <c r="I182" s="36"/>
      <c r="J182" s="36"/>
    </row>
    <row r="183" spans="3:10" ht="12.75">
      <c r="C183" s="36"/>
      <c r="D183" s="36"/>
      <c r="E183" s="36"/>
      <c r="F183" s="36"/>
      <c r="G183" s="36"/>
      <c r="H183" s="36"/>
      <c r="I183" s="36"/>
      <c r="J183" s="36"/>
    </row>
    <row r="184" spans="3:10" ht="12.75">
      <c r="C184" s="36"/>
      <c r="D184" s="36"/>
      <c r="E184" s="36"/>
      <c r="F184" s="36"/>
      <c r="G184" s="36"/>
      <c r="H184" s="36"/>
      <c r="I184" s="36"/>
      <c r="J184" s="36"/>
    </row>
    <row r="185" spans="3:10" ht="12.75">
      <c r="C185" s="36"/>
      <c r="D185" s="36"/>
      <c r="E185" s="36"/>
      <c r="F185" s="36"/>
      <c r="G185" s="36"/>
      <c r="H185" s="36"/>
      <c r="I185" s="131" t="s">
        <v>71</v>
      </c>
      <c r="J185" s="36"/>
    </row>
    <row r="186" spans="1:12" ht="15.75">
      <c r="A186" s="77"/>
      <c r="B186" s="102"/>
      <c r="C186" s="101"/>
      <c r="K186" s="110"/>
      <c r="L186" s="110"/>
    </row>
    <row r="187" spans="1:12" ht="15.75">
      <c r="A187" s="77"/>
      <c r="B187" s="135" t="s">
        <v>83</v>
      </c>
      <c r="C187" s="101"/>
      <c r="K187" s="110"/>
      <c r="L187" s="110"/>
    </row>
    <row r="188" spans="1:12" ht="15.75">
      <c r="A188" s="135" t="s">
        <v>82</v>
      </c>
      <c r="C188" s="101"/>
      <c r="K188" s="110"/>
      <c r="L188" s="110"/>
    </row>
    <row r="189" spans="1:12" ht="16.5" thickBot="1">
      <c r="A189" s="139"/>
      <c r="B189" s="102"/>
      <c r="C189" s="101"/>
      <c r="K189" s="110"/>
      <c r="L189" s="110"/>
    </row>
    <row r="190" spans="1:12" ht="16.5" thickBot="1">
      <c r="A190" s="1"/>
      <c r="B190" s="119" t="s">
        <v>14</v>
      </c>
      <c r="C190" s="120" t="s">
        <v>0</v>
      </c>
      <c r="D190" s="120" t="s">
        <v>75</v>
      </c>
      <c r="E190" s="120" t="s">
        <v>1</v>
      </c>
      <c r="F190" s="121"/>
      <c r="G190" s="122" t="s">
        <v>5</v>
      </c>
      <c r="H190" s="123"/>
      <c r="K190" s="110"/>
      <c r="L190" s="110"/>
    </row>
    <row r="191" spans="1:12" ht="15.75">
      <c r="A191" s="3" t="s">
        <v>2</v>
      </c>
      <c r="B191" s="22" t="s">
        <v>12</v>
      </c>
      <c r="C191" s="22" t="s">
        <v>505</v>
      </c>
      <c r="D191" s="22" t="s">
        <v>76</v>
      </c>
      <c r="E191" s="22" t="s">
        <v>506</v>
      </c>
      <c r="F191" s="3" t="s">
        <v>507</v>
      </c>
      <c r="G191" s="3" t="s">
        <v>509</v>
      </c>
      <c r="H191" s="3" t="s">
        <v>518</v>
      </c>
      <c r="K191" s="110"/>
      <c r="L191" s="110"/>
    </row>
    <row r="192" spans="1:12" ht="16.5" thickBot="1">
      <c r="A192" s="4"/>
      <c r="B192" s="19" t="s">
        <v>13</v>
      </c>
      <c r="C192" s="106"/>
      <c r="D192" s="125" t="s">
        <v>506</v>
      </c>
      <c r="E192" s="124"/>
      <c r="F192" s="31"/>
      <c r="G192" s="124"/>
      <c r="H192" s="124"/>
      <c r="K192" s="110"/>
      <c r="L192" s="110"/>
    </row>
    <row r="193" spans="1:12" ht="15.75">
      <c r="A193" s="1"/>
      <c r="B193" s="1"/>
      <c r="C193" s="1"/>
      <c r="D193" s="1"/>
      <c r="E193" s="1"/>
      <c r="F193" s="1"/>
      <c r="G193" s="1"/>
      <c r="H193" s="1"/>
      <c r="L193" s="110"/>
    </row>
    <row r="194" spans="1:9" ht="39" thickBot="1">
      <c r="A194" s="137" t="s">
        <v>64</v>
      </c>
      <c r="B194" s="115" t="s">
        <v>11</v>
      </c>
      <c r="C194" s="6">
        <v>4361</v>
      </c>
      <c r="D194" s="6">
        <v>5417</v>
      </c>
      <c r="E194" s="6">
        <f>E197*0.13</f>
        <v>4877.945740461255</v>
      </c>
      <c r="F194" s="6">
        <f>F197*0.13</f>
        <v>5361.2358685705885</v>
      </c>
      <c r="G194" s="56">
        <f>G197*0.13</f>
        <v>5933.866646014559</v>
      </c>
      <c r="H194" s="6">
        <f>H197*0.13</f>
        <v>6607.081765107576</v>
      </c>
      <c r="I194" s="140"/>
    </row>
    <row r="195" spans="1:8" ht="13.5" thickBot="1">
      <c r="A195" s="146" t="s">
        <v>80</v>
      </c>
      <c r="B195" s="117" t="s">
        <v>15</v>
      </c>
      <c r="C195" s="13"/>
      <c r="D195" s="37">
        <f>D194/C194*100</f>
        <v>124.21462967209355</v>
      </c>
      <c r="E195" s="37">
        <f>E194/C194*100</f>
        <v>111.85383491082905</v>
      </c>
      <c r="F195" s="37">
        <f>F194/E194*100</f>
        <v>109.90765690771364</v>
      </c>
      <c r="G195" s="37">
        <f>G194/F194*100</f>
        <v>110.68094729427833</v>
      </c>
      <c r="H195" s="37">
        <f>H194/G194*100</f>
        <v>111.34530246892518</v>
      </c>
    </row>
    <row r="196" spans="1:8" ht="12.75">
      <c r="A196" s="147"/>
      <c r="B196" s="117"/>
      <c r="C196" s="145"/>
      <c r="D196" s="12"/>
      <c r="E196" s="145"/>
      <c r="F196" s="145"/>
      <c r="G196" s="145"/>
      <c r="H196" s="145"/>
    </row>
    <row r="197" spans="1:8" ht="39" thickBot="1">
      <c r="A197" s="137" t="s">
        <v>63</v>
      </c>
      <c r="B197" s="115" t="s">
        <v>11</v>
      </c>
      <c r="C197" s="145">
        <f>C194/0.13</f>
        <v>33546.153846153844</v>
      </c>
      <c r="D197" s="12">
        <f>D194/0.13</f>
        <v>41669.230769230766</v>
      </c>
      <c r="E197" s="142">
        <f>E200/C202*100</f>
        <v>37522.65954200965</v>
      </c>
      <c r="F197" s="142">
        <f>F200/$E202*100</f>
        <v>41240.27591208145</v>
      </c>
      <c r="G197" s="142">
        <f>G200/$E202*100</f>
        <v>45645.12804626583</v>
      </c>
      <c r="H197" s="142">
        <f>H200/$E202*100</f>
        <v>50823.70588544289</v>
      </c>
    </row>
    <row r="198" spans="1:8" ht="13.5" thickBot="1">
      <c r="A198" s="146" t="s">
        <v>80</v>
      </c>
      <c r="B198" s="116"/>
      <c r="C198" s="127"/>
      <c r="D198" s="37">
        <f>D197/C197*100</f>
        <v>124.21462967209355</v>
      </c>
      <c r="E198" s="37">
        <f>E197/C197*100</f>
        <v>111.85383491082905</v>
      </c>
      <c r="F198" s="37">
        <f>F197/E197*100</f>
        <v>109.90765690771367</v>
      </c>
      <c r="G198" s="37">
        <f>G197/F197*100</f>
        <v>110.68094729427833</v>
      </c>
      <c r="H198" s="37">
        <f>H197/G197*100</f>
        <v>111.34530246892518</v>
      </c>
    </row>
    <row r="199" spans="1:8" ht="12.75">
      <c r="A199" s="144"/>
      <c r="B199" s="117"/>
      <c r="C199" s="1"/>
      <c r="D199" s="1"/>
      <c r="E199" s="1"/>
      <c r="F199" s="1"/>
      <c r="G199" s="1"/>
      <c r="H199" s="1"/>
    </row>
    <row r="200" spans="1:8" ht="13.5" thickBot="1">
      <c r="A200" s="148" t="s">
        <v>62</v>
      </c>
      <c r="B200" s="115" t="s">
        <v>11</v>
      </c>
      <c r="C200" s="6">
        <v>34770.3</v>
      </c>
      <c r="D200" s="6">
        <v>38891.91</v>
      </c>
      <c r="E200" s="6">
        <v>38891.91396</v>
      </c>
      <c r="F200" s="6">
        <v>42745.19136</v>
      </c>
      <c r="G200" s="6">
        <v>47310.78272</v>
      </c>
      <c r="H200" s="6">
        <v>52678.33411999999</v>
      </c>
    </row>
    <row r="201" spans="1:8" ht="13.5" thickBot="1">
      <c r="A201" s="149" t="s">
        <v>80</v>
      </c>
      <c r="B201" s="115"/>
      <c r="C201" s="128"/>
      <c r="D201" s="37">
        <f>D200/C200*100</f>
        <v>111.85382352179877</v>
      </c>
      <c r="E201" s="37">
        <f>E200/C200*100</f>
        <v>111.85383491082905</v>
      </c>
      <c r="F201" s="37">
        <f>F200/E200*100</f>
        <v>109.90765690771367</v>
      </c>
      <c r="G201" s="37">
        <f>G200/F200*100</f>
        <v>110.68094729427831</v>
      </c>
      <c r="H201" s="37">
        <f>H200/G200*100</f>
        <v>111.34530246892518</v>
      </c>
    </row>
    <row r="202" spans="1:8" ht="51.75" thickBot="1">
      <c r="A202" s="150" t="s">
        <v>73</v>
      </c>
      <c r="B202" s="115" t="s">
        <v>15</v>
      </c>
      <c r="C202" s="200">
        <f aca="true" t="shared" si="3" ref="C202:H202">C200/C$197*100</f>
        <v>103.64914010548041</v>
      </c>
      <c r="D202" s="143">
        <f t="shared" si="3"/>
        <v>93.33484031751894</v>
      </c>
      <c r="E202" s="143">
        <f t="shared" si="3"/>
        <v>103.64914010548041</v>
      </c>
      <c r="F202" s="143">
        <f t="shared" si="3"/>
        <v>103.64914010548043</v>
      </c>
      <c r="G202" s="143">
        <f t="shared" si="3"/>
        <v>103.64914010548041</v>
      </c>
      <c r="H202" s="56">
        <f t="shared" si="3"/>
        <v>103.64914010548041</v>
      </c>
    </row>
    <row r="203" spans="1:8" ht="12.75">
      <c r="A203" s="1"/>
      <c r="B203" s="117"/>
      <c r="C203" s="1"/>
      <c r="D203" s="1"/>
      <c r="E203" s="1"/>
      <c r="F203" s="1"/>
      <c r="G203" s="1"/>
      <c r="H203" s="1"/>
    </row>
    <row r="204" spans="1:11" ht="120" customHeight="1" thickBot="1">
      <c r="A204" s="136" t="s">
        <v>74</v>
      </c>
      <c r="B204" s="115" t="s">
        <v>11</v>
      </c>
      <c r="C204" s="56">
        <f aca="true" t="shared" si="4" ref="C204:H204">C197-C200</f>
        <v>-1224.146153846159</v>
      </c>
      <c r="D204" s="6">
        <f t="shared" si="4"/>
        <v>2777.3207692307624</v>
      </c>
      <c r="E204" s="56">
        <f t="shared" si="4"/>
        <v>-1369.2544179903489</v>
      </c>
      <c r="F204" s="56">
        <f t="shared" si="4"/>
        <v>-1504.9154479185454</v>
      </c>
      <c r="G204" s="56">
        <f t="shared" si="4"/>
        <v>-1665.6546737341705</v>
      </c>
      <c r="H204" s="56">
        <f t="shared" si="4"/>
        <v>-1854.6282345571017</v>
      </c>
      <c r="K204" s="126"/>
    </row>
    <row r="205" spans="1:8" ht="13.5" thickBot="1">
      <c r="A205" s="100" t="s">
        <v>80</v>
      </c>
      <c r="B205" s="13"/>
      <c r="C205" s="13"/>
      <c r="D205" s="13">
        <f>D204/C204*100</f>
        <v>-226.87820081815119</v>
      </c>
      <c r="E205" s="37">
        <f>E204/C204*100</f>
        <v>111.85383491082928</v>
      </c>
      <c r="F205" s="37">
        <f>F204/E204*100</f>
        <v>109.90765690771376</v>
      </c>
      <c r="G205" s="37">
        <f>G204/F204*100</f>
        <v>110.68094729427784</v>
      </c>
      <c r="H205" s="37">
        <f>H204/G204*100</f>
        <v>111.34530246892523</v>
      </c>
    </row>
    <row r="206" spans="1:8" ht="51.75" thickBot="1">
      <c r="A206" s="118" t="s">
        <v>72</v>
      </c>
      <c r="B206" s="115" t="s">
        <v>15</v>
      </c>
      <c r="C206" s="56">
        <f aca="true" t="shared" si="5" ref="C206:H206">C204/C197*100</f>
        <v>-3.64914010548041</v>
      </c>
      <c r="D206" s="56">
        <f t="shared" si="5"/>
        <v>6.665159682481062</v>
      </c>
      <c r="E206" s="56">
        <f t="shared" si="5"/>
        <v>-3.6491401054804173</v>
      </c>
      <c r="F206" s="56">
        <f t="shared" si="5"/>
        <v>-3.6491401054804204</v>
      </c>
      <c r="G206" s="56">
        <f t="shared" si="5"/>
        <v>-3.6491401054804045</v>
      </c>
      <c r="H206" s="56">
        <f t="shared" si="5"/>
        <v>-3.649140105480406</v>
      </c>
    </row>
    <row r="208" ht="12.75">
      <c r="A208" s="129" t="s">
        <v>81</v>
      </c>
    </row>
    <row r="209" ht="12.75">
      <c r="A209" s="129"/>
    </row>
    <row r="210" ht="12.75">
      <c r="A210" s="129"/>
    </row>
    <row r="211" spans="1:10" ht="15.75">
      <c r="A211" s="188" t="s">
        <v>544</v>
      </c>
      <c r="B211" t="s">
        <v>545</v>
      </c>
      <c r="I211" s="109"/>
      <c r="J211" s="109"/>
    </row>
    <row r="212" spans="1:10" ht="15.75">
      <c r="A212" s="176"/>
      <c r="B212" s="177"/>
      <c r="C212" s="178"/>
      <c r="D212" s="152"/>
      <c r="E212" s="152"/>
      <c r="F212" s="152"/>
      <c r="G212" s="140"/>
      <c r="H212" s="140"/>
      <c r="I212" s="109"/>
      <c r="J212" s="109"/>
    </row>
    <row r="213" spans="1:10" s="192" customFormat="1" ht="15">
      <c r="A213" s="196" t="s">
        <v>546</v>
      </c>
      <c r="B213" s="195" t="s">
        <v>541</v>
      </c>
      <c r="C213" s="189"/>
      <c r="D213" s="190"/>
      <c r="E213" s="190"/>
      <c r="F213" s="190"/>
      <c r="G213" s="190"/>
      <c r="H213" s="190"/>
      <c r="I213" s="190"/>
      <c r="J213" s="191"/>
    </row>
    <row r="214" spans="1:10" ht="15.75">
      <c r="A214" s="176"/>
      <c r="B214" s="177"/>
      <c r="C214" s="178"/>
      <c r="D214" s="152"/>
      <c r="E214" s="152"/>
      <c r="F214" s="152"/>
      <c r="G214" s="152"/>
      <c r="H214" s="152"/>
      <c r="I214" s="152"/>
      <c r="J214" s="109"/>
    </row>
    <row r="215" spans="1:10" ht="15.75">
      <c r="A215" s="177" t="s">
        <v>542</v>
      </c>
      <c r="B215" s="177" t="s">
        <v>543</v>
      </c>
      <c r="C215" s="152"/>
      <c r="D215" s="152"/>
      <c r="E215" s="152"/>
      <c r="F215" s="152"/>
      <c r="G215" s="152"/>
      <c r="H215" s="152"/>
      <c r="I215" s="152"/>
      <c r="J215" s="109"/>
    </row>
    <row r="216" spans="1:9" ht="15.75">
      <c r="A216" s="176"/>
      <c r="B216" s="177"/>
      <c r="C216" s="178"/>
      <c r="D216" s="152"/>
      <c r="E216" s="152"/>
      <c r="F216" s="152"/>
      <c r="G216" s="152"/>
      <c r="H216" s="152"/>
      <c r="I216" s="140"/>
    </row>
    <row r="217" spans="1:9" ht="15.75">
      <c r="A217" s="140"/>
      <c r="B217" s="140"/>
      <c r="C217" s="140"/>
      <c r="D217" s="140"/>
      <c r="E217" s="140"/>
      <c r="F217" s="140"/>
      <c r="G217" s="152"/>
      <c r="H217" s="152"/>
      <c r="I217" s="140"/>
    </row>
    <row r="218" spans="1:8" ht="12.75">
      <c r="A218" s="140"/>
      <c r="B218" s="140"/>
      <c r="C218" s="140"/>
      <c r="D218" s="140"/>
      <c r="E218" s="140"/>
      <c r="F218" s="140"/>
      <c r="G218" s="140"/>
      <c r="H218" s="140"/>
    </row>
    <row r="219" spans="1:8" ht="12.75">
      <c r="A219" s="140"/>
      <c r="B219" s="140"/>
      <c r="C219" s="140"/>
      <c r="D219" s="140"/>
      <c r="E219" s="140"/>
      <c r="F219" s="140"/>
      <c r="G219" s="140"/>
      <c r="H219" s="140"/>
    </row>
  </sheetData>
  <sheetProtection/>
  <mergeCells count="2">
    <mergeCell ref="B5:G5"/>
    <mergeCell ref="A2:K2"/>
  </mergeCells>
  <printOptions/>
  <pageMargins left="0" right="0" top="0.7874015748031497" bottom="0.7874015748031497" header="0.5118110236220472" footer="0.5118110236220472"/>
  <pageSetup horizontalDpi="300" verticalDpi="300" orientation="portrait" paperSize="9" scale="89" r:id="rId1"/>
  <rowBreaks count="2" manualBreakCount="2">
    <brk id="121" max="9" man="1"/>
    <brk id="18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526"/>
  <sheetViews>
    <sheetView zoomScalePageLayoutView="0" workbookViewId="0" topLeftCell="A1">
      <selection activeCell="A495" sqref="A495"/>
    </sheetView>
  </sheetViews>
  <sheetFormatPr defaultColWidth="9.00390625" defaultRowHeight="12.75"/>
  <cols>
    <col min="1" max="1" width="56.25390625" style="156" customWidth="1"/>
    <col min="2" max="16384" width="9.125" style="156" customWidth="1"/>
  </cols>
  <sheetData>
    <row r="1" ht="15.75">
      <c r="A1" s="154"/>
    </row>
    <row r="2" ht="15.75">
      <c r="A2" s="155" t="s">
        <v>502</v>
      </c>
    </row>
    <row r="3" ht="15.75">
      <c r="A3" s="157" t="s">
        <v>501</v>
      </c>
    </row>
    <row r="5" ht="15.75" thickBot="1"/>
    <row r="6" ht="15">
      <c r="A6" s="158"/>
    </row>
    <row r="7" ht="15">
      <c r="A7" s="159"/>
    </row>
    <row r="8" ht="15">
      <c r="A8" s="160"/>
    </row>
    <row r="9" ht="15.75" thickBot="1">
      <c r="A9" s="161"/>
    </row>
    <row r="10" ht="15">
      <c r="A10" s="162"/>
    </row>
    <row r="11" ht="15">
      <c r="A11" s="163" t="s">
        <v>85</v>
      </c>
    </row>
    <row r="12" ht="15">
      <c r="A12" s="164"/>
    </row>
    <row r="13" ht="15">
      <c r="A13" s="164" t="s">
        <v>86</v>
      </c>
    </row>
    <row r="14" ht="15">
      <c r="A14" s="165" t="s">
        <v>87</v>
      </c>
    </row>
    <row r="15" ht="15">
      <c r="A15" s="165" t="s">
        <v>88</v>
      </c>
    </row>
    <row r="16" ht="15">
      <c r="A16" s="165" t="s">
        <v>89</v>
      </c>
    </row>
    <row r="17" ht="15">
      <c r="A17" s="165" t="s">
        <v>90</v>
      </c>
    </row>
    <row r="18" ht="15">
      <c r="A18" s="165" t="s">
        <v>91</v>
      </c>
    </row>
    <row r="19" ht="15">
      <c r="A19" s="165" t="s">
        <v>92</v>
      </c>
    </row>
    <row r="20" ht="15">
      <c r="A20" s="165" t="s">
        <v>93</v>
      </c>
    </row>
    <row r="21" ht="15">
      <c r="A21" s="165" t="s">
        <v>94</v>
      </c>
    </row>
    <row r="22" ht="15">
      <c r="A22" s="165" t="s">
        <v>95</v>
      </c>
    </row>
    <row r="23" ht="15">
      <c r="A23" s="165" t="s">
        <v>96</v>
      </c>
    </row>
    <row r="24" ht="15">
      <c r="A24" s="165" t="s">
        <v>97</v>
      </c>
    </row>
    <row r="25" ht="15">
      <c r="A25" s="165" t="s">
        <v>98</v>
      </c>
    </row>
    <row r="26" ht="15">
      <c r="A26" s="166"/>
    </row>
    <row r="27" ht="15">
      <c r="A27" s="167" t="s">
        <v>99</v>
      </c>
    </row>
    <row r="28" ht="15">
      <c r="A28" s="164" t="s">
        <v>100</v>
      </c>
    </row>
    <row r="29" ht="15">
      <c r="A29" s="168" t="s">
        <v>101</v>
      </c>
    </row>
    <row r="30" ht="15">
      <c r="A30" s="169" t="s">
        <v>102</v>
      </c>
    </row>
    <row r="31" ht="15">
      <c r="A31" s="169" t="s">
        <v>103</v>
      </c>
    </row>
    <row r="32" ht="15">
      <c r="A32" s="169" t="s">
        <v>104</v>
      </c>
    </row>
    <row r="33" ht="15">
      <c r="A33" s="169" t="s">
        <v>105</v>
      </c>
    </row>
    <row r="34" ht="15">
      <c r="A34" s="169" t="s">
        <v>106</v>
      </c>
    </row>
    <row r="35" ht="15">
      <c r="A35" s="169" t="s">
        <v>107</v>
      </c>
    </row>
    <row r="36" ht="15">
      <c r="A36" s="169" t="s">
        <v>108</v>
      </c>
    </row>
    <row r="37" ht="15">
      <c r="A37" s="169" t="s">
        <v>109</v>
      </c>
    </row>
    <row r="38" ht="15">
      <c r="A38" s="169" t="s">
        <v>110</v>
      </c>
    </row>
    <row r="39" ht="15">
      <c r="A39" s="169" t="s">
        <v>111</v>
      </c>
    </row>
    <row r="40" ht="15">
      <c r="A40" s="169" t="s">
        <v>112</v>
      </c>
    </row>
    <row r="41" ht="15">
      <c r="A41" s="169" t="s">
        <v>113</v>
      </c>
    </row>
    <row r="42" ht="15">
      <c r="A42" s="169" t="s">
        <v>114</v>
      </c>
    </row>
    <row r="43" ht="15">
      <c r="A43" s="169" t="s">
        <v>115</v>
      </c>
    </row>
    <row r="44" ht="15">
      <c r="A44" s="169" t="s">
        <v>116</v>
      </c>
    </row>
    <row r="45" ht="15">
      <c r="A45" s="169" t="s">
        <v>117</v>
      </c>
    </row>
    <row r="46" ht="15">
      <c r="A46" s="169" t="s">
        <v>118</v>
      </c>
    </row>
    <row r="47" ht="15">
      <c r="A47" s="169" t="s">
        <v>119</v>
      </c>
    </row>
    <row r="48" ht="15">
      <c r="A48" s="164" t="s">
        <v>120</v>
      </c>
    </row>
    <row r="49" ht="15">
      <c r="A49" s="168" t="s">
        <v>101</v>
      </c>
    </row>
    <row r="50" ht="15">
      <c r="A50" s="169" t="s">
        <v>531</v>
      </c>
    </row>
    <row r="51" ht="15">
      <c r="A51" s="169" t="s">
        <v>121</v>
      </c>
    </row>
    <row r="52" ht="15">
      <c r="A52" s="169" t="s">
        <v>122</v>
      </c>
    </row>
    <row r="53" ht="15">
      <c r="A53" s="169" t="s">
        <v>123</v>
      </c>
    </row>
    <row r="54" ht="15">
      <c r="A54" s="169" t="s">
        <v>124</v>
      </c>
    </row>
    <row r="55" ht="15">
      <c r="A55" s="169" t="s">
        <v>125</v>
      </c>
    </row>
    <row r="56" ht="15">
      <c r="A56" s="169" t="s">
        <v>126</v>
      </c>
    </row>
    <row r="57" ht="15">
      <c r="A57" s="169" t="s">
        <v>127</v>
      </c>
    </row>
    <row r="58" ht="15">
      <c r="A58" s="169" t="s">
        <v>128</v>
      </c>
    </row>
    <row r="59" ht="15">
      <c r="A59" s="169" t="s">
        <v>129</v>
      </c>
    </row>
    <row r="60" ht="15">
      <c r="A60" s="169" t="s">
        <v>130</v>
      </c>
    </row>
    <row r="61" ht="15">
      <c r="A61" s="164" t="s">
        <v>131</v>
      </c>
    </row>
    <row r="62" ht="15">
      <c r="A62" s="168" t="s">
        <v>132</v>
      </c>
    </row>
    <row r="63" ht="15">
      <c r="A63" s="169" t="s">
        <v>133</v>
      </c>
    </row>
    <row r="64" ht="15">
      <c r="A64" s="169" t="s">
        <v>134</v>
      </c>
    </row>
    <row r="65" ht="15">
      <c r="A65" s="169" t="s">
        <v>135</v>
      </c>
    </row>
    <row r="66" ht="15">
      <c r="A66" s="169" t="s">
        <v>136</v>
      </c>
    </row>
    <row r="67" ht="15">
      <c r="A67" s="169" t="s">
        <v>218</v>
      </c>
    </row>
    <row r="68" ht="15">
      <c r="A68" s="164" t="s">
        <v>137</v>
      </c>
    </row>
    <row r="69" ht="15">
      <c r="A69" s="168" t="s">
        <v>132</v>
      </c>
    </row>
    <row r="70" ht="15">
      <c r="A70" s="169" t="s">
        <v>138</v>
      </c>
    </row>
    <row r="71" ht="15">
      <c r="A71" s="169" t="s">
        <v>139</v>
      </c>
    </row>
    <row r="72" ht="15">
      <c r="A72" s="169" t="s">
        <v>140</v>
      </c>
    </row>
    <row r="73" ht="15">
      <c r="A73" s="169" t="s">
        <v>141</v>
      </c>
    </row>
    <row r="74" ht="15">
      <c r="A74" s="169" t="s">
        <v>142</v>
      </c>
    </row>
    <row r="75" spans="1:2" ht="15">
      <c r="A75" s="169" t="s">
        <v>510</v>
      </c>
      <c r="B75" s="179"/>
    </row>
    <row r="76" ht="15">
      <c r="A76" s="169" t="s">
        <v>143</v>
      </c>
    </row>
    <row r="77" ht="15">
      <c r="A77" s="169" t="s">
        <v>144</v>
      </c>
    </row>
    <row r="78" ht="15">
      <c r="A78" s="169" t="s">
        <v>145</v>
      </c>
    </row>
    <row r="79" ht="15">
      <c r="A79" s="169" t="s">
        <v>146</v>
      </c>
    </row>
    <row r="80" ht="15">
      <c r="A80" s="169" t="s">
        <v>147</v>
      </c>
    </row>
    <row r="81" ht="15">
      <c r="A81" s="169" t="s">
        <v>148</v>
      </c>
    </row>
    <row r="82" ht="15">
      <c r="A82" s="164" t="s">
        <v>149</v>
      </c>
    </row>
    <row r="83" ht="15">
      <c r="A83" s="168" t="s">
        <v>132</v>
      </c>
    </row>
    <row r="84" ht="15">
      <c r="A84" s="169" t="s">
        <v>150</v>
      </c>
    </row>
    <row r="85" ht="15">
      <c r="A85" s="169" t="s">
        <v>151</v>
      </c>
    </row>
    <row r="86" ht="15">
      <c r="A86" s="169" t="s">
        <v>152</v>
      </c>
    </row>
    <row r="87" ht="15">
      <c r="A87" s="169" t="s">
        <v>153</v>
      </c>
    </row>
    <row r="88" ht="15">
      <c r="A88" s="169" t="s">
        <v>154</v>
      </c>
    </row>
    <row r="89" ht="15">
      <c r="A89" s="169" t="s">
        <v>155</v>
      </c>
    </row>
    <row r="90" ht="15">
      <c r="A90" s="169" t="s">
        <v>156</v>
      </c>
    </row>
    <row r="91" ht="15">
      <c r="A91" s="164" t="s">
        <v>157</v>
      </c>
    </row>
    <row r="92" ht="15">
      <c r="A92" s="168" t="s">
        <v>132</v>
      </c>
    </row>
    <row r="93" ht="15">
      <c r="A93" s="169" t="s">
        <v>158</v>
      </c>
    </row>
    <row r="94" ht="15">
      <c r="A94" s="169" t="s">
        <v>159</v>
      </c>
    </row>
    <row r="95" ht="15">
      <c r="A95" s="169" t="s">
        <v>160</v>
      </c>
    </row>
    <row r="96" ht="15">
      <c r="A96" s="169" t="s">
        <v>161</v>
      </c>
    </row>
    <row r="97" ht="15">
      <c r="A97" s="169" t="s">
        <v>162</v>
      </c>
    </row>
    <row r="98" ht="15">
      <c r="A98" s="169" t="s">
        <v>163</v>
      </c>
    </row>
    <row r="99" ht="15">
      <c r="A99" s="169" t="s">
        <v>164</v>
      </c>
    </row>
    <row r="100" ht="15">
      <c r="A100" s="169" t="s">
        <v>165</v>
      </c>
    </row>
    <row r="101" ht="15">
      <c r="A101" s="169" t="s">
        <v>166</v>
      </c>
    </row>
    <row r="102" ht="15">
      <c r="A102" s="169" t="s">
        <v>167</v>
      </c>
    </row>
    <row r="103" ht="15">
      <c r="A103" s="164" t="s">
        <v>168</v>
      </c>
    </row>
    <row r="104" ht="15">
      <c r="A104" s="168" t="s">
        <v>132</v>
      </c>
    </row>
    <row r="105" ht="15">
      <c r="A105" s="169" t="s">
        <v>169</v>
      </c>
    </row>
    <row r="106" ht="15">
      <c r="A106" s="169" t="s">
        <v>170</v>
      </c>
    </row>
    <row r="107" ht="15">
      <c r="A107" s="169" t="s">
        <v>171</v>
      </c>
    </row>
    <row r="108" ht="15">
      <c r="A108" s="169" t="s">
        <v>172</v>
      </c>
    </row>
    <row r="109" ht="15">
      <c r="A109" s="164" t="s">
        <v>173</v>
      </c>
    </row>
    <row r="110" ht="15">
      <c r="A110" s="168" t="s">
        <v>132</v>
      </c>
    </row>
    <row r="111" ht="15">
      <c r="A111" s="169" t="s">
        <v>174</v>
      </c>
    </row>
    <row r="112" ht="15">
      <c r="A112" s="169" t="s">
        <v>175</v>
      </c>
    </row>
    <row r="113" spans="1:2" ht="15">
      <c r="A113" s="169" t="s">
        <v>511</v>
      </c>
      <c r="B113" s="179"/>
    </row>
    <row r="114" ht="15">
      <c r="A114" s="169" t="s">
        <v>176</v>
      </c>
    </row>
    <row r="115" ht="15">
      <c r="A115" s="169" t="s">
        <v>177</v>
      </c>
    </row>
    <row r="116" ht="15">
      <c r="A116" s="169" t="s">
        <v>178</v>
      </c>
    </row>
    <row r="117" ht="15">
      <c r="A117" s="169" t="s">
        <v>179</v>
      </c>
    </row>
    <row r="118" ht="15">
      <c r="A118" s="164" t="s">
        <v>180</v>
      </c>
    </row>
    <row r="119" ht="15">
      <c r="A119" s="168" t="s">
        <v>132</v>
      </c>
    </row>
    <row r="120" ht="15">
      <c r="A120" s="169" t="s">
        <v>181</v>
      </c>
    </row>
    <row r="121" ht="15">
      <c r="A121" s="169" t="s">
        <v>182</v>
      </c>
    </row>
    <row r="122" ht="15">
      <c r="A122" s="169" t="s">
        <v>183</v>
      </c>
    </row>
    <row r="123" ht="15">
      <c r="A123" s="169" t="s">
        <v>184</v>
      </c>
    </row>
    <row r="124" ht="15">
      <c r="A124" s="169" t="s">
        <v>185</v>
      </c>
    </row>
    <row r="125" ht="15">
      <c r="A125" s="169" t="s">
        <v>186</v>
      </c>
    </row>
    <row r="126" ht="15">
      <c r="A126" s="169" t="s">
        <v>187</v>
      </c>
    </row>
    <row r="127" ht="15">
      <c r="A127" s="169" t="s">
        <v>188</v>
      </c>
    </row>
    <row r="128" ht="15">
      <c r="A128" s="169" t="s">
        <v>189</v>
      </c>
    </row>
    <row r="129" ht="15">
      <c r="A129" s="169" t="s">
        <v>190</v>
      </c>
    </row>
    <row r="130" ht="15">
      <c r="A130" s="169" t="s">
        <v>191</v>
      </c>
    </row>
    <row r="131" ht="15">
      <c r="A131" s="169" t="s">
        <v>192</v>
      </c>
    </row>
    <row r="132" ht="15">
      <c r="A132" s="169" t="s">
        <v>193</v>
      </c>
    </row>
    <row r="133" ht="15">
      <c r="A133" s="164" t="s">
        <v>194</v>
      </c>
    </row>
    <row r="134" ht="15">
      <c r="A134" s="168" t="s">
        <v>132</v>
      </c>
    </row>
    <row r="135" spans="1:2" ht="15">
      <c r="A135" s="169" t="s">
        <v>512</v>
      </c>
      <c r="B135" s="179"/>
    </row>
    <row r="136" ht="15">
      <c r="A136" s="169" t="s">
        <v>195</v>
      </c>
    </row>
    <row r="137" ht="15">
      <c r="A137" s="169" t="s">
        <v>196</v>
      </c>
    </row>
    <row r="138" ht="15">
      <c r="A138" s="169" t="s">
        <v>142</v>
      </c>
    </row>
    <row r="139" ht="15">
      <c r="A139" s="169" t="s">
        <v>197</v>
      </c>
    </row>
    <row r="140" ht="15">
      <c r="A140" s="169" t="s">
        <v>198</v>
      </c>
    </row>
    <row r="141" ht="15">
      <c r="A141" s="169" t="s">
        <v>199</v>
      </c>
    </row>
    <row r="142" ht="15">
      <c r="A142" s="169" t="s">
        <v>200</v>
      </c>
    </row>
    <row r="143" ht="15">
      <c r="A143" s="169" t="s">
        <v>201</v>
      </c>
    </row>
    <row r="144" ht="15">
      <c r="A144" s="164" t="s">
        <v>202</v>
      </c>
    </row>
    <row r="145" ht="15">
      <c r="A145" s="168" t="s">
        <v>132</v>
      </c>
    </row>
    <row r="146" ht="15">
      <c r="A146" s="169" t="s">
        <v>203</v>
      </c>
    </row>
    <row r="147" ht="15">
      <c r="A147" s="169" t="s">
        <v>204</v>
      </c>
    </row>
    <row r="148" ht="15">
      <c r="A148" s="169" t="s">
        <v>205</v>
      </c>
    </row>
    <row r="149" ht="15">
      <c r="A149" s="169" t="s">
        <v>206</v>
      </c>
    </row>
    <row r="150" ht="15">
      <c r="A150" s="169" t="s">
        <v>207</v>
      </c>
    </row>
    <row r="151" ht="15">
      <c r="A151" s="169" t="s">
        <v>208</v>
      </c>
    </row>
    <row r="152" ht="15">
      <c r="A152" s="169" t="s">
        <v>209</v>
      </c>
    </row>
    <row r="153" ht="15">
      <c r="A153" s="169" t="s">
        <v>210</v>
      </c>
    </row>
    <row r="154" ht="15">
      <c r="A154" s="169" t="s">
        <v>211</v>
      </c>
    </row>
    <row r="155" ht="15">
      <c r="A155" s="164" t="s">
        <v>212</v>
      </c>
    </row>
    <row r="156" ht="15">
      <c r="A156" s="168" t="s">
        <v>132</v>
      </c>
    </row>
    <row r="157" ht="15">
      <c r="A157" s="169" t="s">
        <v>213</v>
      </c>
    </row>
    <row r="158" ht="15">
      <c r="A158" s="169" t="s">
        <v>214</v>
      </c>
    </row>
    <row r="159" ht="15">
      <c r="A159" s="169" t="s">
        <v>215</v>
      </c>
    </row>
    <row r="160" ht="15">
      <c r="A160" s="169" t="s">
        <v>530</v>
      </c>
    </row>
    <row r="161" ht="15">
      <c r="A161" s="169" t="s">
        <v>216</v>
      </c>
    </row>
    <row r="162" ht="15">
      <c r="A162" s="169" t="s">
        <v>217</v>
      </c>
    </row>
    <row r="163" ht="15">
      <c r="A163" s="169" t="s">
        <v>218</v>
      </c>
    </row>
    <row r="164" ht="15">
      <c r="A164" s="169" t="s">
        <v>219</v>
      </c>
    </row>
    <row r="165" ht="15">
      <c r="A165" s="169" t="s">
        <v>220</v>
      </c>
    </row>
    <row r="166" ht="15">
      <c r="A166" s="164" t="s">
        <v>221</v>
      </c>
    </row>
    <row r="167" ht="15">
      <c r="A167" s="168" t="s">
        <v>132</v>
      </c>
    </row>
    <row r="168" spans="1:2" ht="15">
      <c r="A168" s="169" t="s">
        <v>513</v>
      </c>
      <c r="B168" s="179"/>
    </row>
    <row r="169" ht="15">
      <c r="A169" s="169" t="s">
        <v>222</v>
      </c>
    </row>
    <row r="170" ht="15">
      <c r="A170" s="169" t="s">
        <v>223</v>
      </c>
    </row>
    <row r="171" ht="15">
      <c r="A171" s="169" t="s">
        <v>224</v>
      </c>
    </row>
    <row r="172" ht="15">
      <c r="A172" s="169" t="s">
        <v>225</v>
      </c>
    </row>
    <row r="173" ht="15">
      <c r="A173" s="169" t="s">
        <v>226</v>
      </c>
    </row>
    <row r="174" ht="15">
      <c r="A174" s="169" t="s">
        <v>227</v>
      </c>
    </row>
    <row r="175" ht="15">
      <c r="A175" s="169" t="s">
        <v>125</v>
      </c>
    </row>
    <row r="176" spans="1:2" ht="15">
      <c r="A176" s="169" t="s">
        <v>514</v>
      </c>
      <c r="B176" s="179"/>
    </row>
    <row r="177" ht="15">
      <c r="A177" s="169" t="s">
        <v>228</v>
      </c>
    </row>
    <row r="178" ht="15">
      <c r="A178" s="169" t="s">
        <v>229</v>
      </c>
    </row>
    <row r="179" ht="15">
      <c r="A179" s="164" t="s">
        <v>230</v>
      </c>
    </row>
    <row r="180" ht="15">
      <c r="A180" s="168" t="s">
        <v>132</v>
      </c>
    </row>
    <row r="181" ht="15">
      <c r="A181" s="170" t="s">
        <v>231</v>
      </c>
    </row>
    <row r="182" ht="15">
      <c r="A182" s="169" t="s">
        <v>232</v>
      </c>
    </row>
    <row r="183" ht="15">
      <c r="A183" s="169" t="s">
        <v>233</v>
      </c>
    </row>
    <row r="184" ht="15">
      <c r="A184" s="169" t="s">
        <v>234</v>
      </c>
    </row>
    <row r="185" ht="15">
      <c r="A185" s="169" t="s">
        <v>235</v>
      </c>
    </row>
    <row r="186" ht="15">
      <c r="A186" s="169" t="s">
        <v>236</v>
      </c>
    </row>
    <row r="187" ht="15">
      <c r="A187" s="169" t="s">
        <v>237</v>
      </c>
    </row>
    <row r="188" ht="15">
      <c r="A188" s="169" t="s">
        <v>238</v>
      </c>
    </row>
    <row r="189" ht="15">
      <c r="A189" s="164" t="s">
        <v>239</v>
      </c>
    </row>
    <row r="190" ht="15">
      <c r="A190" s="168" t="s">
        <v>240</v>
      </c>
    </row>
    <row r="191" ht="15">
      <c r="A191" s="169" t="s">
        <v>241</v>
      </c>
    </row>
    <row r="192" ht="15">
      <c r="A192" s="169" t="s">
        <v>242</v>
      </c>
    </row>
    <row r="193" ht="15">
      <c r="A193" s="169" t="s">
        <v>243</v>
      </c>
    </row>
    <row r="194" ht="15">
      <c r="A194" s="169" t="s">
        <v>529</v>
      </c>
    </row>
    <row r="195" ht="15">
      <c r="A195" s="169" t="s">
        <v>244</v>
      </c>
    </row>
    <row r="196" ht="15">
      <c r="A196" s="169" t="s">
        <v>245</v>
      </c>
    </row>
    <row r="197" ht="15">
      <c r="A197" s="169" t="s">
        <v>246</v>
      </c>
    </row>
    <row r="198" ht="15">
      <c r="A198" s="169" t="s">
        <v>247</v>
      </c>
    </row>
    <row r="199" ht="15">
      <c r="A199" s="169" t="s">
        <v>248</v>
      </c>
    </row>
    <row r="200" ht="15">
      <c r="A200" s="169" t="s">
        <v>249</v>
      </c>
    </row>
    <row r="201" ht="15">
      <c r="A201" s="169" t="s">
        <v>250</v>
      </c>
    </row>
    <row r="202" ht="15">
      <c r="A202" s="169" t="s">
        <v>251</v>
      </c>
    </row>
    <row r="203" ht="15">
      <c r="A203" s="164" t="s">
        <v>252</v>
      </c>
    </row>
    <row r="204" ht="15">
      <c r="A204" s="168" t="s">
        <v>132</v>
      </c>
    </row>
    <row r="205" ht="15">
      <c r="A205" s="169" t="s">
        <v>253</v>
      </c>
    </row>
    <row r="206" ht="15">
      <c r="A206" s="169" t="s">
        <v>254</v>
      </c>
    </row>
    <row r="207" ht="15">
      <c r="A207" s="169" t="s">
        <v>255</v>
      </c>
    </row>
    <row r="208" ht="15">
      <c r="A208" s="169" t="s">
        <v>256</v>
      </c>
    </row>
    <row r="209" ht="15">
      <c r="A209" s="169" t="s">
        <v>257</v>
      </c>
    </row>
    <row r="210" ht="15">
      <c r="A210" s="169" t="s">
        <v>258</v>
      </c>
    </row>
    <row r="211" ht="15">
      <c r="A211" s="169" t="s">
        <v>259</v>
      </c>
    </row>
    <row r="212" ht="15">
      <c r="A212" s="169" t="s">
        <v>260</v>
      </c>
    </row>
    <row r="213" ht="15">
      <c r="A213" s="169" t="s">
        <v>261</v>
      </c>
    </row>
    <row r="214" ht="15">
      <c r="A214" s="169" t="s">
        <v>262</v>
      </c>
    </row>
    <row r="215" ht="15">
      <c r="A215" s="164" t="s">
        <v>263</v>
      </c>
    </row>
    <row r="216" ht="15">
      <c r="A216" s="168" t="s">
        <v>132</v>
      </c>
    </row>
    <row r="217" ht="15">
      <c r="A217" s="169" t="s">
        <v>264</v>
      </c>
    </row>
    <row r="218" ht="15">
      <c r="A218" s="169" t="s">
        <v>265</v>
      </c>
    </row>
    <row r="219" ht="15">
      <c r="A219" s="169" t="s">
        <v>266</v>
      </c>
    </row>
    <row r="220" ht="15">
      <c r="A220" s="169" t="s">
        <v>532</v>
      </c>
    </row>
    <row r="221" ht="15">
      <c r="A221" s="169" t="s">
        <v>267</v>
      </c>
    </row>
    <row r="222" ht="15">
      <c r="A222" s="169" t="s">
        <v>268</v>
      </c>
    </row>
    <row r="223" ht="15">
      <c r="A223" s="169" t="s">
        <v>269</v>
      </c>
    </row>
    <row r="224" ht="15">
      <c r="A224" s="164" t="s">
        <v>270</v>
      </c>
    </row>
    <row r="225" ht="15">
      <c r="A225" s="168" t="s">
        <v>132</v>
      </c>
    </row>
    <row r="226" ht="15">
      <c r="A226" s="169" t="s">
        <v>271</v>
      </c>
    </row>
    <row r="227" ht="15">
      <c r="A227" s="169" t="s">
        <v>272</v>
      </c>
    </row>
    <row r="228" ht="15">
      <c r="A228" s="169" t="s">
        <v>528</v>
      </c>
    </row>
    <row r="229" ht="15">
      <c r="A229" s="169" t="s">
        <v>273</v>
      </c>
    </row>
    <row r="230" ht="15">
      <c r="A230" s="169" t="s">
        <v>274</v>
      </c>
    </row>
    <row r="231" ht="15">
      <c r="A231" s="169" t="s">
        <v>204</v>
      </c>
    </row>
    <row r="232" ht="15">
      <c r="A232" s="169" t="s">
        <v>275</v>
      </c>
    </row>
    <row r="233" ht="15">
      <c r="A233" s="169" t="s">
        <v>188</v>
      </c>
    </row>
    <row r="234" ht="15">
      <c r="A234" s="169" t="s">
        <v>533</v>
      </c>
    </row>
    <row r="235" ht="15">
      <c r="A235" s="169" t="s">
        <v>276</v>
      </c>
    </row>
    <row r="236" ht="15">
      <c r="A236" s="169" t="s">
        <v>277</v>
      </c>
    </row>
    <row r="237" ht="15">
      <c r="A237" s="169" t="s">
        <v>278</v>
      </c>
    </row>
    <row r="238" ht="15">
      <c r="A238" s="169" t="s">
        <v>279</v>
      </c>
    </row>
    <row r="239" ht="15">
      <c r="A239" s="169" t="s">
        <v>527</v>
      </c>
    </row>
    <row r="240" ht="15">
      <c r="A240" s="169" t="s">
        <v>280</v>
      </c>
    </row>
    <row r="241" ht="15">
      <c r="A241" s="164" t="s">
        <v>281</v>
      </c>
    </row>
    <row r="242" ht="15">
      <c r="A242" s="168" t="s">
        <v>132</v>
      </c>
    </row>
    <row r="243" ht="15">
      <c r="A243" s="169" t="s">
        <v>282</v>
      </c>
    </row>
    <row r="244" ht="15">
      <c r="A244" s="169" t="s">
        <v>283</v>
      </c>
    </row>
    <row r="245" ht="15">
      <c r="A245" s="169" t="s">
        <v>284</v>
      </c>
    </row>
    <row r="246" ht="15">
      <c r="A246" s="164" t="s">
        <v>285</v>
      </c>
    </row>
    <row r="247" ht="15">
      <c r="A247" s="168" t="s">
        <v>132</v>
      </c>
    </row>
    <row r="248" ht="15">
      <c r="A248" s="169" t="s">
        <v>286</v>
      </c>
    </row>
    <row r="249" ht="15">
      <c r="A249" s="169" t="s">
        <v>287</v>
      </c>
    </row>
    <row r="250" ht="15">
      <c r="A250" s="169" t="s">
        <v>288</v>
      </c>
    </row>
    <row r="251" ht="15">
      <c r="A251" s="169" t="s">
        <v>289</v>
      </c>
    </row>
    <row r="252" ht="15">
      <c r="A252" s="169" t="s">
        <v>290</v>
      </c>
    </row>
    <row r="253" ht="15">
      <c r="A253" s="169" t="s">
        <v>291</v>
      </c>
    </row>
    <row r="254" ht="15">
      <c r="A254" s="169" t="s">
        <v>292</v>
      </c>
    </row>
    <row r="255" ht="15">
      <c r="A255" s="169" t="s">
        <v>293</v>
      </c>
    </row>
    <row r="256" ht="15">
      <c r="A256" s="169" t="s">
        <v>294</v>
      </c>
    </row>
    <row r="257" ht="15">
      <c r="A257" s="164" t="s">
        <v>295</v>
      </c>
    </row>
    <row r="258" ht="15">
      <c r="A258" s="168" t="s">
        <v>132</v>
      </c>
    </row>
    <row r="259" ht="15">
      <c r="A259" s="169" t="s">
        <v>296</v>
      </c>
    </row>
    <row r="260" ht="15">
      <c r="A260" s="169" t="s">
        <v>297</v>
      </c>
    </row>
    <row r="261" ht="15">
      <c r="A261" s="169" t="s">
        <v>298</v>
      </c>
    </row>
    <row r="262" ht="15">
      <c r="A262" s="169" t="s">
        <v>299</v>
      </c>
    </row>
    <row r="263" ht="15">
      <c r="A263" s="169" t="s">
        <v>300</v>
      </c>
    </row>
    <row r="264" ht="15">
      <c r="A264" s="169" t="s">
        <v>301</v>
      </c>
    </row>
    <row r="265" ht="15">
      <c r="A265" s="169" t="s">
        <v>302</v>
      </c>
    </row>
    <row r="266" ht="15">
      <c r="A266" s="169" t="s">
        <v>303</v>
      </c>
    </row>
    <row r="267" ht="15">
      <c r="A267" s="164" t="s">
        <v>304</v>
      </c>
    </row>
    <row r="268" ht="15">
      <c r="A268" s="168" t="s">
        <v>132</v>
      </c>
    </row>
    <row r="269" ht="15">
      <c r="A269" s="169" t="s">
        <v>305</v>
      </c>
    </row>
    <row r="270" ht="15">
      <c r="A270" s="169" t="s">
        <v>306</v>
      </c>
    </row>
    <row r="271" ht="15">
      <c r="A271" s="169" t="s">
        <v>307</v>
      </c>
    </row>
    <row r="272" ht="15">
      <c r="A272" s="169" t="s">
        <v>308</v>
      </c>
    </row>
    <row r="273" ht="15">
      <c r="A273" s="169" t="s">
        <v>309</v>
      </c>
    </row>
    <row r="274" ht="15">
      <c r="A274" s="169" t="s">
        <v>310</v>
      </c>
    </row>
    <row r="275" ht="15">
      <c r="A275" s="169" t="s">
        <v>534</v>
      </c>
    </row>
    <row r="276" ht="15">
      <c r="A276" s="169" t="s">
        <v>311</v>
      </c>
    </row>
    <row r="277" ht="15">
      <c r="A277" s="169" t="s">
        <v>312</v>
      </c>
    </row>
    <row r="278" ht="15">
      <c r="A278" s="169" t="s">
        <v>313</v>
      </c>
    </row>
    <row r="279" ht="15">
      <c r="A279" s="169" t="s">
        <v>314</v>
      </c>
    </row>
    <row r="280" ht="15">
      <c r="A280" s="169" t="s">
        <v>315</v>
      </c>
    </row>
    <row r="281" ht="15">
      <c r="A281" s="169" t="s">
        <v>316</v>
      </c>
    </row>
    <row r="282" ht="15">
      <c r="A282" s="164" t="s">
        <v>317</v>
      </c>
    </row>
    <row r="283" ht="15">
      <c r="A283" s="168" t="s">
        <v>132</v>
      </c>
    </row>
    <row r="284" ht="15">
      <c r="A284" s="169" t="s">
        <v>519</v>
      </c>
    </row>
    <row r="285" ht="15">
      <c r="A285" s="169" t="s">
        <v>318</v>
      </c>
    </row>
    <row r="286" ht="15">
      <c r="A286" s="169" t="s">
        <v>319</v>
      </c>
    </row>
    <row r="287" ht="15">
      <c r="A287" s="169" t="s">
        <v>320</v>
      </c>
    </row>
    <row r="288" ht="15">
      <c r="A288" s="169" t="s">
        <v>321</v>
      </c>
    </row>
    <row r="289" ht="15">
      <c r="A289" s="169" t="s">
        <v>322</v>
      </c>
    </row>
    <row r="290" ht="15">
      <c r="A290" s="169" t="s">
        <v>323</v>
      </c>
    </row>
    <row r="291" ht="15">
      <c r="A291" s="164" t="s">
        <v>324</v>
      </c>
    </row>
    <row r="292" ht="15">
      <c r="A292" s="168" t="s">
        <v>132</v>
      </c>
    </row>
    <row r="293" ht="15">
      <c r="A293" s="169" t="s">
        <v>325</v>
      </c>
    </row>
    <row r="294" ht="15">
      <c r="A294" s="169" t="s">
        <v>326</v>
      </c>
    </row>
    <row r="295" ht="15">
      <c r="A295" s="169" t="s">
        <v>327</v>
      </c>
    </row>
    <row r="296" ht="15">
      <c r="A296" s="169" t="s">
        <v>328</v>
      </c>
    </row>
    <row r="297" ht="15">
      <c r="A297" s="169" t="s">
        <v>329</v>
      </c>
    </row>
    <row r="298" ht="15">
      <c r="A298" s="169" t="s">
        <v>330</v>
      </c>
    </row>
    <row r="299" ht="15">
      <c r="A299" s="169" t="s">
        <v>526</v>
      </c>
    </row>
    <row r="300" ht="15">
      <c r="A300" s="169" t="s">
        <v>331</v>
      </c>
    </row>
    <row r="301" ht="15">
      <c r="A301" s="169" t="s">
        <v>332</v>
      </c>
    </row>
    <row r="302" ht="15">
      <c r="A302" s="164" t="s">
        <v>333</v>
      </c>
    </row>
    <row r="303" ht="15">
      <c r="A303" s="168" t="s">
        <v>132</v>
      </c>
    </row>
    <row r="304" ht="15">
      <c r="A304" s="169" t="s">
        <v>334</v>
      </c>
    </row>
    <row r="305" ht="15">
      <c r="A305" s="169" t="s">
        <v>335</v>
      </c>
    </row>
    <row r="306" ht="15">
      <c r="A306" s="169" t="s">
        <v>336</v>
      </c>
    </row>
    <row r="307" ht="15">
      <c r="A307" s="169" t="s">
        <v>337</v>
      </c>
    </row>
    <row r="308" ht="15">
      <c r="A308" s="169" t="s">
        <v>338</v>
      </c>
    </row>
    <row r="309" ht="15">
      <c r="A309" s="169" t="s">
        <v>339</v>
      </c>
    </row>
    <row r="310" ht="15">
      <c r="A310" s="169" t="s">
        <v>340</v>
      </c>
    </row>
    <row r="311" ht="15">
      <c r="A311" s="164" t="s">
        <v>341</v>
      </c>
    </row>
    <row r="312" ht="15">
      <c r="A312" s="168" t="s">
        <v>132</v>
      </c>
    </row>
    <row r="313" ht="15">
      <c r="A313" s="169" t="s">
        <v>342</v>
      </c>
    </row>
    <row r="314" ht="15">
      <c r="A314" s="169" t="s">
        <v>343</v>
      </c>
    </row>
    <row r="315" ht="15">
      <c r="A315" s="169" t="s">
        <v>344</v>
      </c>
    </row>
    <row r="316" ht="15">
      <c r="A316" s="169" t="s">
        <v>345</v>
      </c>
    </row>
    <row r="317" ht="15">
      <c r="A317" s="169" t="s">
        <v>346</v>
      </c>
    </row>
    <row r="318" ht="15">
      <c r="A318" s="169" t="s">
        <v>347</v>
      </c>
    </row>
    <row r="319" ht="15">
      <c r="A319" s="169" t="s">
        <v>267</v>
      </c>
    </row>
    <row r="320" ht="15">
      <c r="A320" s="169" t="s">
        <v>348</v>
      </c>
    </row>
    <row r="321" ht="15">
      <c r="A321" s="169" t="s">
        <v>349</v>
      </c>
    </row>
    <row r="322" ht="15">
      <c r="A322" s="169" t="s">
        <v>350</v>
      </c>
    </row>
    <row r="323" ht="15">
      <c r="A323" s="169" t="s">
        <v>351</v>
      </c>
    </row>
    <row r="324" ht="15">
      <c r="A324" s="169" t="s">
        <v>352</v>
      </c>
    </row>
    <row r="325" ht="15">
      <c r="A325" s="169" t="s">
        <v>353</v>
      </c>
    </row>
    <row r="326" ht="15">
      <c r="A326" s="169" t="s">
        <v>354</v>
      </c>
    </row>
    <row r="327" ht="15">
      <c r="A327" s="169" t="s">
        <v>355</v>
      </c>
    </row>
    <row r="328" ht="15">
      <c r="A328" s="169" t="s">
        <v>356</v>
      </c>
    </row>
    <row r="329" ht="15">
      <c r="A329" s="169" t="s">
        <v>357</v>
      </c>
    </row>
    <row r="330" ht="15">
      <c r="A330" s="169" t="s">
        <v>358</v>
      </c>
    </row>
    <row r="331" ht="15">
      <c r="A331" s="164" t="s">
        <v>359</v>
      </c>
    </row>
    <row r="332" ht="15">
      <c r="A332" s="168" t="s">
        <v>132</v>
      </c>
    </row>
    <row r="333" ht="15">
      <c r="A333" s="169" t="s">
        <v>102</v>
      </c>
    </row>
    <row r="334" ht="15">
      <c r="A334" s="169" t="s">
        <v>296</v>
      </c>
    </row>
    <row r="335" ht="15">
      <c r="A335" s="169" t="s">
        <v>360</v>
      </c>
    </row>
    <row r="336" ht="15">
      <c r="A336" s="169" t="s">
        <v>361</v>
      </c>
    </row>
    <row r="337" ht="15">
      <c r="A337" s="169" t="s">
        <v>362</v>
      </c>
    </row>
    <row r="338" ht="15">
      <c r="A338" s="169" t="s">
        <v>363</v>
      </c>
    </row>
    <row r="339" ht="15">
      <c r="A339" s="169" t="s">
        <v>364</v>
      </c>
    </row>
    <row r="340" ht="15">
      <c r="A340" s="164" t="s">
        <v>365</v>
      </c>
    </row>
    <row r="341" ht="15">
      <c r="A341" s="168" t="s">
        <v>132</v>
      </c>
    </row>
    <row r="342" ht="15">
      <c r="A342" s="169" t="s">
        <v>296</v>
      </c>
    </row>
    <row r="343" ht="15">
      <c r="A343" s="169" t="s">
        <v>366</v>
      </c>
    </row>
    <row r="344" ht="15">
      <c r="A344" s="169" t="s">
        <v>367</v>
      </c>
    </row>
    <row r="345" ht="15">
      <c r="A345" s="169" t="s">
        <v>535</v>
      </c>
    </row>
    <row r="346" ht="15">
      <c r="A346" s="169" t="s">
        <v>368</v>
      </c>
    </row>
    <row r="347" ht="15">
      <c r="A347" s="169" t="s">
        <v>369</v>
      </c>
    </row>
    <row r="348" ht="15">
      <c r="A348" s="169" t="s">
        <v>370</v>
      </c>
    </row>
    <row r="349" ht="15">
      <c r="A349" s="169" t="s">
        <v>371</v>
      </c>
    </row>
    <row r="350" ht="15">
      <c r="A350" s="169" t="s">
        <v>372</v>
      </c>
    </row>
    <row r="351" ht="15">
      <c r="A351" s="169" t="s">
        <v>373</v>
      </c>
    </row>
    <row r="352" ht="15">
      <c r="A352" s="169" t="s">
        <v>374</v>
      </c>
    </row>
    <row r="353" ht="15">
      <c r="A353" s="169" t="s">
        <v>375</v>
      </c>
    </row>
    <row r="354" ht="15">
      <c r="A354" s="164" t="s">
        <v>376</v>
      </c>
    </row>
    <row r="355" ht="15">
      <c r="A355" s="168" t="s">
        <v>132</v>
      </c>
    </row>
    <row r="356" ht="15">
      <c r="A356" s="169" t="s">
        <v>377</v>
      </c>
    </row>
    <row r="357" ht="15">
      <c r="A357" s="169" t="s">
        <v>378</v>
      </c>
    </row>
    <row r="358" ht="15">
      <c r="A358" s="169" t="s">
        <v>379</v>
      </c>
    </row>
    <row r="359" ht="15">
      <c r="A359" s="169" t="s">
        <v>380</v>
      </c>
    </row>
    <row r="360" ht="15">
      <c r="A360" s="169" t="s">
        <v>381</v>
      </c>
    </row>
    <row r="361" ht="15">
      <c r="A361" s="169" t="s">
        <v>382</v>
      </c>
    </row>
    <row r="362" ht="15">
      <c r="A362" s="169" t="s">
        <v>383</v>
      </c>
    </row>
    <row r="363" ht="15">
      <c r="A363" s="169" t="s">
        <v>384</v>
      </c>
    </row>
    <row r="364" ht="15">
      <c r="A364" s="169" t="s">
        <v>385</v>
      </c>
    </row>
    <row r="365" ht="15">
      <c r="A365" s="169" t="s">
        <v>386</v>
      </c>
    </row>
    <row r="366" ht="15">
      <c r="A366" s="169" t="s">
        <v>387</v>
      </c>
    </row>
    <row r="367" ht="15">
      <c r="A367" s="164" t="s">
        <v>388</v>
      </c>
    </row>
    <row r="368" ht="15">
      <c r="A368" s="168" t="s">
        <v>132</v>
      </c>
    </row>
    <row r="369" ht="15">
      <c r="A369" s="170" t="s">
        <v>389</v>
      </c>
    </row>
    <row r="370" ht="15">
      <c r="A370" s="170" t="s">
        <v>187</v>
      </c>
    </row>
    <row r="371" ht="15">
      <c r="A371" s="170" t="s">
        <v>390</v>
      </c>
    </row>
    <row r="372" ht="15">
      <c r="A372" s="170" t="s">
        <v>391</v>
      </c>
    </row>
    <row r="373" ht="15">
      <c r="A373" s="170" t="s">
        <v>392</v>
      </c>
    </row>
    <row r="374" ht="15">
      <c r="A374" s="170" t="s">
        <v>393</v>
      </c>
    </row>
    <row r="375" ht="15">
      <c r="A375" s="170" t="s">
        <v>394</v>
      </c>
    </row>
    <row r="376" ht="15">
      <c r="A376" s="170" t="s">
        <v>395</v>
      </c>
    </row>
    <row r="377" ht="15">
      <c r="A377" s="170" t="s">
        <v>396</v>
      </c>
    </row>
    <row r="378" ht="15">
      <c r="A378" s="164" t="s">
        <v>397</v>
      </c>
    </row>
    <row r="379" ht="15">
      <c r="A379" s="168" t="s">
        <v>132</v>
      </c>
    </row>
    <row r="380" ht="15">
      <c r="A380" s="169" t="s">
        <v>398</v>
      </c>
    </row>
    <row r="381" ht="15">
      <c r="A381" s="169" t="s">
        <v>399</v>
      </c>
    </row>
    <row r="382" ht="15">
      <c r="A382" s="169" t="s">
        <v>520</v>
      </c>
    </row>
    <row r="383" ht="15">
      <c r="A383" s="169" t="s">
        <v>400</v>
      </c>
    </row>
    <row r="384" ht="15">
      <c r="A384" s="169" t="s">
        <v>267</v>
      </c>
    </row>
    <row r="385" ht="15">
      <c r="A385" s="169" t="s">
        <v>401</v>
      </c>
    </row>
    <row r="386" ht="15">
      <c r="A386" s="169" t="s">
        <v>402</v>
      </c>
    </row>
    <row r="387" ht="15">
      <c r="A387" s="169" t="s">
        <v>525</v>
      </c>
    </row>
    <row r="388" ht="15">
      <c r="A388" s="169" t="s">
        <v>403</v>
      </c>
    </row>
    <row r="389" ht="15">
      <c r="A389" s="169" t="s">
        <v>404</v>
      </c>
    </row>
    <row r="390" ht="15">
      <c r="A390" s="164" t="s">
        <v>405</v>
      </c>
    </row>
    <row r="391" ht="15">
      <c r="A391" s="168" t="s">
        <v>132</v>
      </c>
    </row>
    <row r="392" ht="15">
      <c r="A392" s="169" t="s">
        <v>406</v>
      </c>
    </row>
    <row r="393" ht="15">
      <c r="A393" s="169" t="s">
        <v>407</v>
      </c>
    </row>
    <row r="394" ht="15">
      <c r="A394" s="169" t="s">
        <v>335</v>
      </c>
    </row>
    <row r="395" ht="15">
      <c r="A395" s="169" t="s">
        <v>258</v>
      </c>
    </row>
    <row r="396" ht="15">
      <c r="A396" s="169" t="s">
        <v>408</v>
      </c>
    </row>
    <row r="397" ht="15">
      <c r="A397" s="169" t="s">
        <v>409</v>
      </c>
    </row>
    <row r="398" ht="15">
      <c r="A398" s="169" t="s">
        <v>259</v>
      </c>
    </row>
    <row r="399" ht="15">
      <c r="A399" s="169" t="s">
        <v>410</v>
      </c>
    </row>
    <row r="400" spans="1:2" ht="15">
      <c r="A400" s="169" t="s">
        <v>515</v>
      </c>
      <c r="B400" s="179"/>
    </row>
    <row r="401" ht="15">
      <c r="A401" s="169" t="s">
        <v>411</v>
      </c>
    </row>
    <row r="402" ht="15">
      <c r="A402" s="164" t="s">
        <v>412</v>
      </c>
    </row>
    <row r="403" ht="15">
      <c r="A403" s="168" t="s">
        <v>132</v>
      </c>
    </row>
    <row r="404" ht="15">
      <c r="A404" s="169" t="s">
        <v>413</v>
      </c>
    </row>
    <row r="405" ht="15">
      <c r="A405" s="169" t="s">
        <v>521</v>
      </c>
    </row>
    <row r="406" ht="15">
      <c r="A406" s="169" t="s">
        <v>522</v>
      </c>
    </row>
    <row r="407" ht="15">
      <c r="A407" s="169" t="s">
        <v>414</v>
      </c>
    </row>
    <row r="408" ht="15">
      <c r="A408" s="169" t="s">
        <v>227</v>
      </c>
    </row>
    <row r="409" ht="15">
      <c r="A409" s="169" t="s">
        <v>415</v>
      </c>
    </row>
    <row r="410" ht="15">
      <c r="A410" s="164" t="s">
        <v>416</v>
      </c>
    </row>
    <row r="411" ht="15">
      <c r="A411" s="168" t="s">
        <v>132</v>
      </c>
    </row>
    <row r="412" ht="15">
      <c r="A412" s="169" t="s">
        <v>398</v>
      </c>
    </row>
    <row r="413" ht="15">
      <c r="A413" s="169" t="s">
        <v>417</v>
      </c>
    </row>
    <row r="414" ht="15">
      <c r="A414" s="169" t="s">
        <v>418</v>
      </c>
    </row>
    <row r="415" ht="15">
      <c r="A415" s="169" t="s">
        <v>419</v>
      </c>
    </row>
    <row r="416" ht="15">
      <c r="A416" s="169" t="s">
        <v>420</v>
      </c>
    </row>
    <row r="417" ht="15">
      <c r="A417" s="169" t="s">
        <v>218</v>
      </c>
    </row>
    <row r="418" ht="15">
      <c r="A418" s="169" t="s">
        <v>421</v>
      </c>
    </row>
    <row r="419" ht="15">
      <c r="A419" s="169" t="s">
        <v>422</v>
      </c>
    </row>
    <row r="420" ht="15">
      <c r="A420" s="169" t="s">
        <v>524</v>
      </c>
    </row>
    <row r="421" ht="15">
      <c r="A421" s="169" t="s">
        <v>423</v>
      </c>
    </row>
    <row r="422" ht="15">
      <c r="A422" s="169" t="s">
        <v>424</v>
      </c>
    </row>
    <row r="423" ht="15">
      <c r="A423" s="171" t="s">
        <v>425</v>
      </c>
    </row>
    <row r="424" ht="15">
      <c r="A424" s="168" t="s">
        <v>132</v>
      </c>
    </row>
    <row r="425" ht="15">
      <c r="A425" s="169" t="s">
        <v>426</v>
      </c>
    </row>
    <row r="426" ht="15">
      <c r="A426" s="169" t="s">
        <v>427</v>
      </c>
    </row>
    <row r="427" ht="15">
      <c r="A427" s="169" t="s">
        <v>428</v>
      </c>
    </row>
    <row r="428" ht="15">
      <c r="A428" s="169" t="s">
        <v>429</v>
      </c>
    </row>
    <row r="429" ht="15">
      <c r="A429" s="169" t="s">
        <v>430</v>
      </c>
    </row>
    <row r="430" ht="15">
      <c r="A430" s="169" t="s">
        <v>431</v>
      </c>
    </row>
    <row r="431" ht="15">
      <c r="A431" s="169" t="s">
        <v>432</v>
      </c>
    </row>
    <row r="432" ht="15">
      <c r="A432" s="169" t="s">
        <v>536</v>
      </c>
    </row>
    <row r="433" ht="15">
      <c r="A433" s="169" t="s">
        <v>433</v>
      </c>
    </row>
    <row r="434" ht="15">
      <c r="A434" s="169" t="s">
        <v>434</v>
      </c>
    </row>
    <row r="435" ht="15">
      <c r="A435" s="164" t="s">
        <v>435</v>
      </c>
    </row>
    <row r="436" ht="15">
      <c r="A436" s="168" t="s">
        <v>132</v>
      </c>
    </row>
    <row r="437" ht="15">
      <c r="A437" s="169" t="s">
        <v>436</v>
      </c>
    </row>
    <row r="438" ht="15">
      <c r="A438" s="169" t="s">
        <v>437</v>
      </c>
    </row>
    <row r="439" ht="15">
      <c r="A439" s="169" t="s">
        <v>438</v>
      </c>
    </row>
    <row r="440" ht="15">
      <c r="A440" s="164" t="s">
        <v>439</v>
      </c>
    </row>
    <row r="441" ht="15">
      <c r="A441" s="168" t="s">
        <v>132</v>
      </c>
    </row>
    <row r="442" ht="15">
      <c r="A442" s="172" t="s">
        <v>440</v>
      </c>
    </row>
    <row r="443" ht="15">
      <c r="A443" s="172" t="s">
        <v>441</v>
      </c>
    </row>
    <row r="444" ht="15">
      <c r="A444" s="172" t="s">
        <v>442</v>
      </c>
    </row>
    <row r="445" ht="15">
      <c r="A445" s="172" t="s">
        <v>443</v>
      </c>
    </row>
    <row r="446" ht="15">
      <c r="A446" s="172" t="s">
        <v>444</v>
      </c>
    </row>
    <row r="447" ht="15">
      <c r="A447" s="172" t="s">
        <v>445</v>
      </c>
    </row>
    <row r="448" ht="15">
      <c r="A448" s="172" t="s">
        <v>446</v>
      </c>
    </row>
    <row r="449" spans="1:2" ht="15">
      <c r="A449" s="172" t="s">
        <v>516</v>
      </c>
      <c r="B449" s="179"/>
    </row>
    <row r="450" ht="15">
      <c r="A450" s="172" t="s">
        <v>447</v>
      </c>
    </row>
    <row r="451" ht="15">
      <c r="A451" s="172" t="s">
        <v>448</v>
      </c>
    </row>
    <row r="452" ht="15">
      <c r="A452" s="164" t="s">
        <v>449</v>
      </c>
    </row>
    <row r="453" ht="15">
      <c r="A453" s="168" t="s">
        <v>132</v>
      </c>
    </row>
    <row r="454" ht="15">
      <c r="A454" s="169" t="s">
        <v>450</v>
      </c>
    </row>
    <row r="455" ht="15">
      <c r="A455" s="169" t="s">
        <v>451</v>
      </c>
    </row>
    <row r="456" ht="15">
      <c r="A456" s="169" t="s">
        <v>452</v>
      </c>
    </row>
    <row r="457" ht="15">
      <c r="A457" s="169" t="s">
        <v>537</v>
      </c>
    </row>
    <row r="458" ht="15">
      <c r="A458" s="169" t="s">
        <v>453</v>
      </c>
    </row>
    <row r="459" ht="15">
      <c r="A459" s="169" t="s">
        <v>454</v>
      </c>
    </row>
    <row r="460" ht="15">
      <c r="A460" s="169" t="s">
        <v>455</v>
      </c>
    </row>
    <row r="461" ht="15">
      <c r="A461" s="169" t="s">
        <v>456</v>
      </c>
    </row>
    <row r="462" ht="15">
      <c r="A462" s="169" t="s">
        <v>457</v>
      </c>
    </row>
    <row r="463" ht="15">
      <c r="A463" s="169" t="s">
        <v>458</v>
      </c>
    </row>
    <row r="464" ht="15">
      <c r="A464" s="169" t="s">
        <v>459</v>
      </c>
    </row>
    <row r="465" ht="15">
      <c r="A465" s="164" t="s">
        <v>460</v>
      </c>
    </row>
    <row r="466" ht="15">
      <c r="A466" s="168" t="s">
        <v>132</v>
      </c>
    </row>
    <row r="467" ht="15">
      <c r="A467" s="169" t="s">
        <v>461</v>
      </c>
    </row>
    <row r="468" ht="15">
      <c r="A468" s="169" t="s">
        <v>462</v>
      </c>
    </row>
    <row r="469" ht="15">
      <c r="A469" s="169" t="s">
        <v>337</v>
      </c>
    </row>
    <row r="470" ht="15">
      <c r="A470" s="169" t="s">
        <v>463</v>
      </c>
    </row>
    <row r="471" ht="15">
      <c r="A471" s="169" t="s">
        <v>464</v>
      </c>
    </row>
    <row r="472" ht="15">
      <c r="A472" s="169" t="s">
        <v>465</v>
      </c>
    </row>
    <row r="473" ht="15">
      <c r="A473" s="169" t="s">
        <v>466</v>
      </c>
    </row>
    <row r="474" ht="15">
      <c r="A474" s="169" t="s">
        <v>538</v>
      </c>
    </row>
    <row r="475" ht="15">
      <c r="A475" s="164" t="s">
        <v>467</v>
      </c>
    </row>
    <row r="476" ht="15">
      <c r="A476" s="168" t="s">
        <v>132</v>
      </c>
    </row>
    <row r="477" ht="15">
      <c r="A477" s="169" t="s">
        <v>234</v>
      </c>
    </row>
    <row r="478" ht="15">
      <c r="A478" s="169" t="s">
        <v>468</v>
      </c>
    </row>
    <row r="479" ht="15">
      <c r="A479" s="169" t="s">
        <v>276</v>
      </c>
    </row>
    <row r="480" ht="15">
      <c r="A480" s="169" t="s">
        <v>469</v>
      </c>
    </row>
    <row r="481" ht="15">
      <c r="A481" s="169" t="s">
        <v>470</v>
      </c>
    </row>
    <row r="482" ht="15">
      <c r="A482" s="169" t="s">
        <v>471</v>
      </c>
    </row>
    <row r="483" ht="15">
      <c r="A483" s="169" t="s">
        <v>472</v>
      </c>
    </row>
    <row r="484" ht="15">
      <c r="A484" s="169" t="s">
        <v>473</v>
      </c>
    </row>
    <row r="485" ht="15">
      <c r="A485" s="169" t="s">
        <v>424</v>
      </c>
    </row>
    <row r="486" ht="15">
      <c r="A486" s="164" t="s">
        <v>474</v>
      </c>
    </row>
    <row r="487" ht="15">
      <c r="A487" s="168" t="s">
        <v>132</v>
      </c>
    </row>
    <row r="488" ht="15">
      <c r="A488" s="169" t="s">
        <v>233</v>
      </c>
    </row>
    <row r="489" ht="15">
      <c r="A489" s="169" t="s">
        <v>475</v>
      </c>
    </row>
    <row r="490" ht="15">
      <c r="A490" s="169" t="s">
        <v>476</v>
      </c>
    </row>
    <row r="491" ht="15">
      <c r="A491" s="169" t="s">
        <v>477</v>
      </c>
    </row>
    <row r="492" ht="15">
      <c r="A492" s="169" t="s">
        <v>478</v>
      </c>
    </row>
    <row r="493" ht="15">
      <c r="A493" s="169" t="s">
        <v>479</v>
      </c>
    </row>
    <row r="494" ht="15">
      <c r="A494" s="169" t="s">
        <v>539</v>
      </c>
    </row>
    <row r="495" ht="15">
      <c r="A495" s="173" t="s">
        <v>480</v>
      </c>
    </row>
    <row r="496" ht="15">
      <c r="A496" s="168" t="s">
        <v>132</v>
      </c>
    </row>
    <row r="497" ht="15">
      <c r="A497" s="169" t="s">
        <v>481</v>
      </c>
    </row>
    <row r="498" ht="15">
      <c r="A498" s="169" t="s">
        <v>215</v>
      </c>
    </row>
    <row r="499" ht="15">
      <c r="A499" s="169" t="s">
        <v>482</v>
      </c>
    </row>
    <row r="500" ht="15">
      <c r="A500" s="169" t="s">
        <v>227</v>
      </c>
    </row>
    <row r="501" ht="15">
      <c r="A501" s="169" t="s">
        <v>483</v>
      </c>
    </row>
    <row r="502" ht="15">
      <c r="A502" s="169" t="s">
        <v>484</v>
      </c>
    </row>
    <row r="503" ht="15">
      <c r="A503" s="169" t="s">
        <v>485</v>
      </c>
    </row>
    <row r="504" ht="15">
      <c r="A504" s="169" t="s">
        <v>486</v>
      </c>
    </row>
    <row r="505" ht="15">
      <c r="A505" s="169" t="s">
        <v>487</v>
      </c>
    </row>
    <row r="506" ht="15">
      <c r="A506" s="169" t="s">
        <v>488</v>
      </c>
    </row>
    <row r="507" ht="15">
      <c r="A507" s="169" t="s">
        <v>489</v>
      </c>
    </row>
    <row r="508" ht="15">
      <c r="A508" s="169" t="s">
        <v>490</v>
      </c>
    </row>
    <row r="509" ht="15">
      <c r="A509" s="169" t="s">
        <v>491</v>
      </c>
    </row>
    <row r="510" ht="15">
      <c r="A510" s="169" t="s">
        <v>492</v>
      </c>
    </row>
    <row r="511" ht="15">
      <c r="A511" s="164" t="s">
        <v>493</v>
      </c>
    </row>
    <row r="512" ht="15">
      <c r="A512" s="168" t="s">
        <v>132</v>
      </c>
    </row>
    <row r="513" ht="15">
      <c r="A513" s="169" t="s">
        <v>494</v>
      </c>
    </row>
    <row r="514" ht="15">
      <c r="A514" s="169" t="s">
        <v>495</v>
      </c>
    </row>
    <row r="515" ht="15">
      <c r="A515" s="169" t="s">
        <v>523</v>
      </c>
    </row>
    <row r="516" ht="15">
      <c r="A516" s="169" t="s">
        <v>496</v>
      </c>
    </row>
    <row r="517" ht="15">
      <c r="A517" s="169" t="s">
        <v>233</v>
      </c>
    </row>
    <row r="518" ht="15">
      <c r="A518" s="169" t="s">
        <v>497</v>
      </c>
    </row>
    <row r="519" ht="15">
      <c r="A519" s="169" t="s">
        <v>498</v>
      </c>
    </row>
    <row r="520" ht="15">
      <c r="A520" s="169" t="s">
        <v>499</v>
      </c>
    </row>
    <row r="521" ht="15">
      <c r="A521" s="169" t="s">
        <v>500</v>
      </c>
    </row>
    <row r="522" ht="15">
      <c r="A522" s="174"/>
    </row>
    <row r="523" ht="15">
      <c r="A523" s="174"/>
    </row>
    <row r="524" ht="15">
      <c r="A524" s="174"/>
    </row>
    <row r="525" ht="15">
      <c r="A525" s="174"/>
    </row>
    <row r="526" ht="15">
      <c r="A526" s="1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User</cp:lastModifiedBy>
  <cp:lastPrinted>2015-07-06T11:38:52Z</cp:lastPrinted>
  <dcterms:created xsi:type="dcterms:W3CDTF">2004-03-10T12:49:19Z</dcterms:created>
  <dcterms:modified xsi:type="dcterms:W3CDTF">2015-07-06T11:41:18Z</dcterms:modified>
  <cp:category/>
  <cp:version/>
  <cp:contentType/>
  <cp:contentStatus/>
</cp:coreProperties>
</file>